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codeName="ThisWorkbook" defaultThemeVersion="166925"/>
  <mc:AlternateContent xmlns:mc="http://schemas.openxmlformats.org/markup-compatibility/2006">
    <mc:Choice Requires="x15">
      <x15ac:absPath xmlns:x15ac="http://schemas.microsoft.com/office/spreadsheetml/2010/11/ac" url="C:\Users\624\Desktop\改正案_地密指定規則 - 付表編集中\改正案（HP掲載用）\参考様式\参考1_勤務形態一覧表\"/>
    </mc:Choice>
  </mc:AlternateContent>
  <xr:revisionPtr revIDLastSave="0" documentId="13_ncr:1_{DCC51910-A761-4F67-8BA4-9AC4D4C3E547}" xr6:coauthVersionLast="43" xr6:coauthVersionMax="43" xr10:uidLastSave="{00000000-0000-0000-0000-000000000000}"/>
  <bookViews>
    <workbookView xWindow="-120" yWindow="-120" windowWidth="20730" windowHeight="11160"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U24" i="11" s="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U16" i="11" s="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U8" i="11" s="1"/>
  <c r="Q8" i="11"/>
  <c r="K8" i="11"/>
  <c r="S7" i="11"/>
  <c r="Q7" i="11"/>
  <c r="K7" i="11"/>
  <c r="S6" i="11"/>
  <c r="U6" i="11" s="1"/>
  <c r="Q6" i="11"/>
  <c r="K6" i="11"/>
  <c r="U15" i="11" l="1"/>
  <c r="U23" i="11"/>
  <c r="U7" i="11"/>
  <c r="U10" i="11"/>
  <c r="U18" i="11"/>
  <c r="U13" i="11"/>
  <c r="U21" i="11"/>
  <c r="U11" i="11"/>
  <c r="U19" i="11"/>
  <c r="U9" i="11"/>
  <c r="U17" i="11"/>
  <c r="U25"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AW62" i="10"/>
  <c r="AG62" i="10"/>
  <c r="AN63" i="10"/>
  <c r="AM62" i="10"/>
  <c r="U63" i="10"/>
  <c r="AQ64" i="10"/>
  <c r="AI64" i="10"/>
  <c r="AA64" i="10"/>
  <c r="AX63" i="10"/>
  <c r="AZ63" i="10" s="1"/>
  <c r="AP63" i="10"/>
  <c r="AH63" i="10"/>
  <c r="AO62" i="10"/>
  <c r="Y62" i="10"/>
  <c r="AF63" i="10"/>
  <c r="W62" i="10"/>
  <c r="AF64" i="10"/>
  <c r="AM63" i="10"/>
  <c r="AL62" i="10"/>
  <c r="AS62" i="10"/>
  <c r="AC63" i="10"/>
  <c r="AX64" i="10"/>
  <c r="AZ64" i="10" s="1"/>
  <c r="AP64" i="10"/>
  <c r="AH64" i="10"/>
  <c r="Z64" i="10"/>
  <c r="AW63" i="10"/>
  <c r="AO63" i="10"/>
  <c r="AG63" i="10"/>
  <c r="Y63" i="10"/>
  <c r="AV62" i="10"/>
  <c r="AN62" i="10"/>
  <c r="AF62" i="10"/>
  <c r="X62" i="10"/>
  <c r="Y64" i="10"/>
  <c r="AU62" i="10"/>
  <c r="AW64" i="10"/>
  <c r="AO64" i="10"/>
  <c r="AG64" i="10"/>
  <c r="AV63" i="10"/>
  <c r="X63" i="10"/>
  <c r="AN64" i="10"/>
  <c r="AU63" i="10"/>
  <c r="AE63" i="10"/>
  <c r="AD62" i="10"/>
  <c r="AK62" i="10"/>
  <c r="AK63" i="10"/>
  <c r="AJ62" i="10"/>
  <c r="AV64" i="10"/>
  <c r="AT62" i="10"/>
  <c r="AC62" i="10"/>
  <c r="T63" i="10"/>
  <c r="T62" i="10"/>
  <c r="AU64" i="10"/>
  <c r="AM64" i="10"/>
  <c r="AE64" i="10"/>
  <c r="W64" i="10"/>
  <c r="AT63" i="10"/>
  <c r="AL63" i="10"/>
  <c r="AD63" i="10"/>
  <c r="V63" i="10"/>
  <c r="U62" i="10"/>
  <c r="AB62" i="10"/>
  <c r="AT64" i="10"/>
  <c r="AL64" i="10"/>
  <c r="AD64" i="10"/>
  <c r="V64" i="10"/>
  <c r="AS63" i="10"/>
  <c r="AS64" i="10"/>
  <c r="AK64" i="10"/>
  <c r="AC64" i="10"/>
  <c r="T64" i="10"/>
  <c r="AR63" i="10"/>
  <c r="AJ63" i="10"/>
  <c r="AB63" i="10"/>
  <c r="S63" i="10"/>
  <c r="AQ62" i="10"/>
  <c r="AI62" i="10"/>
  <c r="AA62" i="10"/>
  <c r="S62" i="10"/>
  <c r="Z63" i="10"/>
  <c r="AE62" i="10"/>
  <c r="X64" i="10"/>
  <c r="W63" i="10"/>
  <c r="V62" i="10"/>
  <c r="AR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G29" i="8"/>
  <c r="Y29" i="8"/>
  <c r="AA26" i="8"/>
  <c r="AN29" i="8"/>
  <c r="AH26" i="8"/>
  <c r="U38" i="8"/>
  <c r="AM29" i="8"/>
  <c r="AN47" i="8"/>
  <c r="X47" i="8"/>
  <c r="AP44" i="8"/>
  <c r="Z44" i="8"/>
  <c r="AL38" i="8"/>
  <c r="AF29" i="8"/>
  <c r="AG44" i="8"/>
  <c r="AS38" i="8"/>
  <c r="AL47" i="8"/>
  <c r="AD47" i="8"/>
  <c r="V47" i="8"/>
  <c r="AN44" i="8"/>
  <c r="AF44" i="8"/>
  <c r="AB38" i="8"/>
  <c r="T38" i="8"/>
  <c r="AT29" i="8"/>
  <c r="X26" i="8"/>
  <c r="AS47" i="8"/>
  <c r="AK47" i="8"/>
  <c r="AC47" i="8"/>
  <c r="AM44" i="8"/>
  <c r="W44" i="8"/>
  <c r="Y41" i="8"/>
  <c r="AI38" i="8"/>
  <c r="AA38" i="8"/>
  <c r="AE26" i="8"/>
  <c r="W26" i="8"/>
  <c r="AO26" i="8"/>
  <c r="AR47" i="8"/>
  <c r="AJ47" i="8"/>
  <c r="T47" i="8"/>
  <c r="AT44" i="8"/>
  <c r="AD44" i="8"/>
  <c r="V44" i="8"/>
  <c r="AF41" i="8"/>
  <c r="AP38" i="8"/>
  <c r="AH38" i="8"/>
  <c r="AL26" i="8"/>
  <c r="AD26" i="8"/>
  <c r="V26" i="8"/>
  <c r="W47" i="8"/>
  <c r="AQ47" i="8"/>
  <c r="AA47" i="8"/>
  <c r="S47" i="8"/>
  <c r="AK44" i="8"/>
  <c r="AC44" i="8"/>
  <c r="U44" i="8"/>
  <c r="AM41" i="8"/>
  <c r="AO38" i="8"/>
  <c r="S29" i="8"/>
  <c r="AS26" i="8"/>
  <c r="AK26" i="8"/>
  <c r="AC26" i="8"/>
  <c r="U26" i="8"/>
  <c r="AJ26" i="8"/>
  <c r="T26" i="8"/>
  <c r="AQ26" i="8"/>
  <c r="AP26" i="8"/>
  <c r="AE47" i="8"/>
  <c r="Y44" i="8"/>
  <c r="AH47" i="8"/>
  <c r="Z47" i="8"/>
  <c r="AR44" i="8"/>
  <c r="AJ44" i="8"/>
  <c r="AB44" i="8"/>
  <c r="AT41" i="8"/>
  <c r="X38" i="8"/>
  <c r="Z29" i="8"/>
  <c r="AR26"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26" i="8"/>
  <c r="AZ26" i="8" s="1"/>
  <c r="AX44" i="8"/>
  <c r="AZ44" i="8" s="1"/>
  <c r="AX41" i="8"/>
  <c r="AZ41" i="8" s="1"/>
  <c r="AX38" i="8"/>
  <c r="AZ38" i="8" s="1"/>
  <c r="AX47" i="8"/>
  <c r="AZ47"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<sst xmlns="http://schemas.openxmlformats.org/spreadsheetml/2006/main" count="1445" uniqueCount="218">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</sst>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70" zoomScaleNormal="70" zoomScaleSheetLayoutView="70" workbookViewId="0">
      <selection activeCell="C1" sqref="C1"/>
    </sheetView>
  </sheetViews>
  <sheetFormatPr defaultColWidth="4.375" defaultRowHeight="20.25" customHeight="1"/>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c r="C2" s="123"/>
      <c r="D2" s="123"/>
      <c r="E2" s="123"/>
      <c r="F2" s="123"/>
      <c r="G2" s="123"/>
      <c r="J2" s="124"/>
      <c r="L2" s="123"/>
      <c r="M2" s="123"/>
      <c r="N2" s="123"/>
      <c r="O2" s="123"/>
      <c r="P2" s="123"/>
      <c r="Q2" s="123"/>
      <c r="R2" s="123"/>
      <c r="Y2" s="127" t="s">
        <v>64</v>
      </c>
      <c r="Z2" s="293">
        <v>3</v>
      </c>
      <c r="AA2" s="293"/>
      <c r="AB2" s="127" t="s">
        <v>65</v>
      </c>
      <c r="AC2" s="294">
        <f>IF(Z2=0,"",YEAR(DATE(2018+Z2,1,1)))</f>
        <v>2021</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8.7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c r="C16" s="170"/>
      <c r="D16" s="170"/>
      <c r="E16" s="170"/>
      <c r="F16" s="170"/>
      <c r="G16" s="170"/>
      <c r="X16" s="170"/>
      <c r="AN16" s="170"/>
      <c r="BE16" s="171"/>
      <c r="BF16" s="171"/>
      <c r="BG16" s="171"/>
    </row>
    <row r="17" spans="2:58" ht="20.25" customHeight="1">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c r="B20" s="348"/>
      <c r="C20" s="353"/>
      <c r="D20" s="354"/>
      <c r="E20" s="355"/>
      <c r="F20" s="173"/>
      <c r="G20" s="360"/>
      <c r="H20" s="363"/>
      <c r="I20" s="354"/>
      <c r="J20" s="354"/>
      <c r="K20" s="355"/>
      <c r="L20" s="363"/>
      <c r="M20" s="354"/>
      <c r="N20" s="354"/>
      <c r="O20" s="366"/>
      <c r="P20" s="371"/>
      <c r="Q20" s="372"/>
      <c r="R20" s="373"/>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c r="C73" s="198"/>
      <c r="D73" s="198"/>
      <c r="E73" s="198"/>
      <c r="F73" s="198"/>
      <c r="G73" s="199"/>
      <c r="H73" s="200"/>
      <c r="AF73" s="170"/>
    </row>
    <row r="74" spans="1:73" ht="11.45" customHeight="1">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c r="C81" s="170"/>
      <c r="D81" s="170"/>
      <c r="E81" s="170"/>
      <c r="F81" s="170"/>
      <c r="G81" s="170"/>
    </row>
  </sheetData>
  <sheetProtection sheet="1"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75" zoomScaleNormal="75" workbookViewId="0">
      <selection activeCell="C42" sqref="C42"/>
    </sheetView>
  </sheetViews>
  <sheetFormatPr defaultRowHeight="25.5"/>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c r="B1" s="78" t="s">
        <v>69</v>
      </c>
    </row>
    <row r="2" spans="2:23">
      <c r="B2" s="81" t="s">
        <v>70</v>
      </c>
      <c r="E2" s="82"/>
      <c r="I2" s="83"/>
    </row>
    <row r="3" spans="2:23">
      <c r="B3" s="83" t="s">
        <v>153</v>
      </c>
      <c r="E3" s="82" t="s">
        <v>157</v>
      </c>
      <c r="I3" s="83"/>
    </row>
    <row r="4" spans="2:23">
      <c r="B4" s="81"/>
      <c r="E4" s="512" t="s">
        <v>52</v>
      </c>
      <c r="F4" s="512"/>
      <c r="G4" s="512"/>
      <c r="H4" s="512"/>
      <c r="I4" s="512"/>
      <c r="J4" s="512"/>
      <c r="K4" s="512"/>
      <c r="M4" s="512" t="s">
        <v>51</v>
      </c>
      <c r="N4" s="512"/>
      <c r="O4" s="512"/>
      <c r="Q4" s="512" t="s">
        <v>82</v>
      </c>
      <c r="R4" s="512"/>
      <c r="S4" s="512"/>
      <c r="T4" s="512"/>
      <c r="U4" s="512"/>
      <c r="W4" s="512" t="s">
        <v>156</v>
      </c>
    </row>
    <row r="5" spans="2:23">
      <c r="B5" s="79" t="s">
        <v>98</v>
      </c>
      <c r="C5" s="79" t="s">
        <v>7</v>
      </c>
      <c r="E5" s="79" t="s">
        <v>152</v>
      </c>
      <c r="F5" s="79"/>
      <c r="G5" s="79" t="s">
        <v>151</v>
      </c>
      <c r="I5" s="79" t="s">
        <v>71</v>
      </c>
      <c r="K5" s="79" t="s">
        <v>52</v>
      </c>
      <c r="M5" s="79" t="s">
        <v>154</v>
      </c>
      <c r="O5" s="79" t="s">
        <v>155</v>
      </c>
      <c r="Q5" s="79" t="s">
        <v>154</v>
      </c>
      <c r="S5" s="79" t="s">
        <v>155</v>
      </c>
      <c r="U5" s="79" t="s">
        <v>52</v>
      </c>
      <c r="W5" s="512"/>
    </row>
    <row r="6" spans="2:23">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c r="C36" s="88"/>
    </row>
    <row r="37" spans="2:23">
      <c r="C37" s="89" t="s">
        <v>168</v>
      </c>
    </row>
    <row r="38" spans="2:23">
      <c r="C38" s="89" t="s">
        <v>169</v>
      </c>
    </row>
    <row r="39" spans="2:23">
      <c r="C39" s="89" t="s">
        <v>170</v>
      </c>
    </row>
    <row r="40" spans="2:23">
      <c r="C40" s="89" t="s">
        <v>171</v>
      </c>
    </row>
    <row r="41" spans="2:23">
      <c r="C41" s="81" t="s">
        <v>212</v>
      </c>
    </row>
    <row r="42" spans="2:23">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70" zoomScaleNormal="70" zoomScaleSheetLayoutView="70" workbookViewId="0">
      <selection activeCell="Z2" sqref="Z2:AA2"/>
    </sheetView>
  </sheetViews>
  <sheetFormatPr defaultColWidth="4.37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c r="C2" s="11"/>
      <c r="D2" s="11"/>
      <c r="E2" s="11"/>
      <c r="F2" s="11"/>
      <c r="G2" s="11"/>
      <c r="J2" s="5"/>
      <c r="L2" s="11"/>
      <c r="M2" s="11"/>
      <c r="N2" s="11"/>
      <c r="O2" s="11"/>
      <c r="P2" s="11"/>
      <c r="Q2" s="11"/>
      <c r="R2" s="11"/>
      <c r="Y2" s="99" t="s">
        <v>64</v>
      </c>
      <c r="Z2" s="293"/>
      <c r="AA2" s="293"/>
      <c r="AB2" s="99" t="s">
        <v>65</v>
      </c>
      <c r="AC2" s="627" t="str">
        <f>IF(Z2=0,"",YEAR(DATE(2018+Z2,1,1)))</f>
        <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8.7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t="e">
        <f>DAY(EOMONTH(DATE(AC2,AG2,1),0))</f>
        <v>#VALUE!</v>
      </c>
      <c r="BC8" s="629"/>
      <c r="BD8" s="12" t="s">
        <v>54</v>
      </c>
      <c r="BE8" s="12"/>
      <c r="BF8" s="12"/>
      <c r="BJ8" s="7"/>
      <c r="BK8" s="7"/>
      <c r="BL8" s="7"/>
    </row>
    <row r="9" spans="2:64" s="6" customFormat="1" ht="6" customHeight="1">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c r="B20" s="573"/>
      <c r="C20" s="578"/>
      <c r="D20" s="579"/>
      <c r="E20" s="580"/>
      <c r="F20" s="97"/>
      <c r="G20" s="585"/>
      <c r="H20" s="588"/>
      <c r="I20" s="579"/>
      <c r="J20" s="579"/>
      <c r="K20" s="580"/>
      <c r="L20" s="588"/>
      <c r="M20" s="579"/>
      <c r="N20" s="579"/>
      <c r="O20" s="591"/>
      <c r="P20" s="596"/>
      <c r="Q20" s="597"/>
      <c r="R20" s="598"/>
      <c r="S20" s="101" t="e">
        <f>WEEKDAY(DATE($AC$2,$AG$2,1))</f>
        <v>#VALUE!</v>
      </c>
      <c r="T20" s="102" t="e">
        <f>WEEKDAY(DATE($AC$2,$AG$2,2))</f>
        <v>#VALUE!</v>
      </c>
      <c r="U20" s="102" t="e">
        <f>WEEKDAY(DATE($AC$2,$AG$2,3))</f>
        <v>#VALUE!</v>
      </c>
      <c r="V20" s="102" t="e">
        <f>WEEKDAY(DATE($AC$2,$AG$2,4))</f>
        <v>#VALUE!</v>
      </c>
      <c r="W20" s="102" t="e">
        <f>WEEKDAY(DATE($AC$2,$AG$2,5))</f>
        <v>#VALUE!</v>
      </c>
      <c r="X20" s="102" t="e">
        <f>WEEKDAY(DATE($AC$2,$AG$2,6))</f>
        <v>#VALUE!</v>
      </c>
      <c r="Y20" s="103" t="e">
        <f>WEEKDAY(DATE($AC$2,$AG$2,7))</f>
        <v>#VALUE!</v>
      </c>
      <c r="Z20" s="101" t="e">
        <f>WEEKDAY(DATE($AC$2,$AG$2,8))</f>
        <v>#VALUE!</v>
      </c>
      <c r="AA20" s="102" t="e">
        <f>WEEKDAY(DATE($AC$2,$AG$2,9))</f>
        <v>#VALUE!</v>
      </c>
      <c r="AB20" s="102" t="e">
        <f>WEEKDAY(DATE($AC$2,$AG$2,10))</f>
        <v>#VALUE!</v>
      </c>
      <c r="AC20" s="102" t="e">
        <f>WEEKDAY(DATE($AC$2,$AG$2,11))</f>
        <v>#VALUE!</v>
      </c>
      <c r="AD20" s="102" t="e">
        <f>WEEKDAY(DATE($AC$2,$AG$2,12))</f>
        <v>#VALUE!</v>
      </c>
      <c r="AE20" s="102" t="e">
        <f>WEEKDAY(DATE($AC$2,$AG$2,13))</f>
        <v>#VALUE!</v>
      </c>
      <c r="AF20" s="103" t="e">
        <f>WEEKDAY(DATE($AC$2,$AG$2,14))</f>
        <v>#VALUE!</v>
      </c>
      <c r="AG20" s="101" t="e">
        <f>WEEKDAY(DATE($AC$2,$AG$2,15))</f>
        <v>#VALUE!</v>
      </c>
      <c r="AH20" s="102" t="e">
        <f>WEEKDAY(DATE($AC$2,$AG$2,16))</f>
        <v>#VALUE!</v>
      </c>
      <c r="AI20" s="102" t="e">
        <f>WEEKDAY(DATE($AC$2,$AG$2,17))</f>
        <v>#VALUE!</v>
      </c>
      <c r="AJ20" s="102" t="e">
        <f>WEEKDAY(DATE($AC$2,$AG$2,18))</f>
        <v>#VALUE!</v>
      </c>
      <c r="AK20" s="102" t="e">
        <f>WEEKDAY(DATE($AC$2,$AG$2,19))</f>
        <v>#VALUE!</v>
      </c>
      <c r="AL20" s="102" t="e">
        <f>WEEKDAY(DATE($AC$2,$AG$2,20))</f>
        <v>#VALUE!</v>
      </c>
      <c r="AM20" s="103" t="e">
        <f>WEEKDAY(DATE($AC$2,$AG$2,21))</f>
        <v>#VALUE!</v>
      </c>
      <c r="AN20" s="101" t="e">
        <f>WEEKDAY(DATE($AC$2,$AG$2,22))</f>
        <v>#VALUE!</v>
      </c>
      <c r="AO20" s="102" t="e">
        <f>WEEKDAY(DATE($AC$2,$AG$2,23))</f>
        <v>#VALUE!</v>
      </c>
      <c r="AP20" s="102" t="e">
        <f>WEEKDAY(DATE($AC$2,$AG$2,24))</f>
        <v>#VALUE!</v>
      </c>
      <c r="AQ20" s="102" t="e">
        <f>WEEKDAY(DATE($AC$2,$AG$2,25))</f>
        <v>#VALUE!</v>
      </c>
      <c r="AR20" s="102" t="e">
        <f>WEEKDAY(DATE($AC$2,$AG$2,26))</f>
        <v>#VALUE!</v>
      </c>
      <c r="AS20" s="102" t="e">
        <f>WEEKDAY(DATE($AC$2,$AG$2,27))</f>
        <v>#VALUE!</v>
      </c>
      <c r="AT20" s="103" t="e">
        <f>WEEKDAY(DATE($AC$2,$AG$2,28))</f>
        <v>#VALUE!</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c r="B21" s="574"/>
      <c r="C21" s="581"/>
      <c r="D21" s="582"/>
      <c r="E21" s="583"/>
      <c r="F21" s="98"/>
      <c r="G21" s="586"/>
      <c r="H21" s="589"/>
      <c r="I21" s="582"/>
      <c r="J21" s="582"/>
      <c r="K21" s="583"/>
      <c r="L21" s="589"/>
      <c r="M21" s="582"/>
      <c r="N21" s="582"/>
      <c r="O21" s="592"/>
      <c r="P21" s="599"/>
      <c r="Q21" s="600"/>
      <c r="R21" s="601"/>
      <c r="S21" s="108" t="e">
        <f>IF(S20=1,"日",IF(S20=2,"月",IF(S20=3,"火",IF(S20=4,"水",IF(S20=5,"木",IF(S20=6,"金","土"))))))</f>
        <v>#VALUE!</v>
      </c>
      <c r="T21" s="109" t="e">
        <f t="shared" ref="T21:AT21" si="0">IF(T20=1,"日",IF(T20=2,"月",IF(T20=3,"火",IF(T20=4,"水",IF(T20=5,"木",IF(T20=6,"金","土"))))))</f>
        <v>#VALUE!</v>
      </c>
      <c r="U21" s="109" t="e">
        <f t="shared" si="0"/>
        <v>#VALUE!</v>
      </c>
      <c r="V21" s="109" t="e">
        <f t="shared" si="0"/>
        <v>#VALUE!</v>
      </c>
      <c r="W21" s="109" t="e">
        <f t="shared" si="0"/>
        <v>#VALUE!</v>
      </c>
      <c r="X21" s="109" t="e">
        <f t="shared" si="0"/>
        <v>#VALUE!</v>
      </c>
      <c r="Y21" s="110" t="e">
        <f t="shared" si="0"/>
        <v>#VALUE!</v>
      </c>
      <c r="Z21" s="108" t="e">
        <f>IF(Z20=1,"日",IF(Z20=2,"月",IF(Z20=3,"火",IF(Z20=4,"水",IF(Z20=5,"木",IF(Z20=6,"金","土"))))))</f>
        <v>#VALUE!</v>
      </c>
      <c r="AA21" s="109" t="e">
        <f t="shared" si="0"/>
        <v>#VALUE!</v>
      </c>
      <c r="AB21" s="109" t="e">
        <f t="shared" si="0"/>
        <v>#VALUE!</v>
      </c>
      <c r="AC21" s="109" t="e">
        <f t="shared" si="0"/>
        <v>#VALUE!</v>
      </c>
      <c r="AD21" s="109" t="e">
        <f t="shared" si="0"/>
        <v>#VALUE!</v>
      </c>
      <c r="AE21" s="109" t="e">
        <f t="shared" si="0"/>
        <v>#VALUE!</v>
      </c>
      <c r="AF21" s="110" t="e">
        <f t="shared" si="0"/>
        <v>#VALUE!</v>
      </c>
      <c r="AG21" s="108" t="e">
        <f>IF(AG20=1,"日",IF(AG20=2,"月",IF(AG20=3,"火",IF(AG20=4,"水",IF(AG20=5,"木",IF(AG20=6,"金","土"))))))</f>
        <v>#VALUE!</v>
      </c>
      <c r="AH21" s="109" t="e">
        <f t="shared" si="0"/>
        <v>#VALUE!</v>
      </c>
      <c r="AI21" s="109" t="e">
        <f t="shared" si="0"/>
        <v>#VALUE!</v>
      </c>
      <c r="AJ21" s="109" t="e">
        <f t="shared" si="0"/>
        <v>#VALUE!</v>
      </c>
      <c r="AK21" s="109" t="e">
        <f t="shared" si="0"/>
        <v>#VALUE!</v>
      </c>
      <c r="AL21" s="109" t="e">
        <f t="shared" si="0"/>
        <v>#VALUE!</v>
      </c>
      <c r="AM21" s="110" t="e">
        <f t="shared" si="0"/>
        <v>#VALUE!</v>
      </c>
      <c r="AN21" s="108" t="e">
        <f>IF(AN20=1,"日",IF(AN20=2,"月",IF(AN20=3,"火",IF(AN20=4,"水",IF(AN20=5,"木",IF(AN20=6,"金","土"))))))</f>
        <v>#VALUE!</v>
      </c>
      <c r="AO21" s="109" t="e">
        <f t="shared" si="0"/>
        <v>#VALUE!</v>
      </c>
      <c r="AP21" s="109" t="e">
        <f t="shared" si="0"/>
        <v>#VALUE!</v>
      </c>
      <c r="AQ21" s="109" t="e">
        <f t="shared" si="0"/>
        <v>#VALUE!</v>
      </c>
      <c r="AR21" s="109" t="e">
        <f t="shared" si="0"/>
        <v>#VALUE!</v>
      </c>
      <c r="AS21" s="109" t="e">
        <f t="shared" si="0"/>
        <v>#VALUE!</v>
      </c>
      <c r="AT21" s="110" t="e">
        <f t="shared" si="0"/>
        <v>#VALUE!</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c r="C73" s="24"/>
      <c r="D73" s="24"/>
      <c r="E73" s="24"/>
      <c r="F73" s="24"/>
      <c r="G73" s="33"/>
      <c r="H73" s="34"/>
      <c r="AF73" s="9"/>
    </row>
    <row r="74" spans="1:73" ht="11.45" customHeight="1">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c r="C81" s="9"/>
      <c r="D81" s="9"/>
      <c r="E81" s="9"/>
      <c r="F81" s="9"/>
      <c r="G81" s="9"/>
    </row>
  </sheetData>
  <sheetProtection sheet="1"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70" zoomScaleNormal="70" zoomScaleSheetLayoutView="70" workbookViewId="0">
      <selection activeCell="Z2" sqref="Z2:AA2"/>
    </sheetView>
  </sheetViews>
  <sheetFormatPr defaultColWidth="4.37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c r="C2" s="11"/>
      <c r="D2" s="11"/>
      <c r="E2" s="11"/>
      <c r="F2" s="11"/>
      <c r="G2" s="11"/>
      <c r="J2" s="5"/>
      <c r="L2" s="11"/>
      <c r="M2" s="11"/>
      <c r="N2" s="11"/>
      <c r="O2" s="11"/>
      <c r="P2" s="11"/>
      <c r="Q2" s="11"/>
      <c r="R2" s="11"/>
      <c r="Y2" s="99" t="s">
        <v>64</v>
      </c>
      <c r="Z2" s="293"/>
      <c r="AA2" s="293"/>
      <c r="AB2" s="99" t="s">
        <v>65</v>
      </c>
      <c r="AC2" s="627" t="str">
        <f>IF(Z2=0,"",YEAR(DATE(2018+Z2,1,1)))</f>
        <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8.7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t="e">
        <f>DAY(EOMONTH(DATE(AC2,AG2,1),0))</f>
        <v>#VALUE!</v>
      </c>
      <c r="BC8" s="629"/>
      <c r="BD8" s="12" t="s">
        <v>54</v>
      </c>
      <c r="BE8" s="12"/>
      <c r="BF8" s="12"/>
      <c r="BJ8" s="7"/>
      <c r="BK8" s="7"/>
      <c r="BL8" s="7"/>
    </row>
    <row r="9" spans="2:64" s="6" customFormat="1" ht="6" customHeight="1">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c r="B20" s="573"/>
      <c r="C20" s="578"/>
      <c r="D20" s="579"/>
      <c r="E20" s="580"/>
      <c r="F20" s="116"/>
      <c r="G20" s="585"/>
      <c r="H20" s="588"/>
      <c r="I20" s="579"/>
      <c r="J20" s="579"/>
      <c r="K20" s="580"/>
      <c r="L20" s="588"/>
      <c r="M20" s="579"/>
      <c r="N20" s="579"/>
      <c r="O20" s="591"/>
      <c r="P20" s="596"/>
      <c r="Q20" s="597"/>
      <c r="R20" s="598"/>
      <c r="S20" s="101" t="e">
        <f>WEEKDAY(DATE($AC$2,$AG$2,1))</f>
        <v>#VALUE!</v>
      </c>
      <c r="T20" s="102" t="e">
        <f>WEEKDAY(DATE($AC$2,$AG$2,2))</f>
        <v>#VALUE!</v>
      </c>
      <c r="U20" s="102" t="e">
        <f>WEEKDAY(DATE($AC$2,$AG$2,3))</f>
        <v>#VALUE!</v>
      </c>
      <c r="V20" s="102" t="e">
        <f>WEEKDAY(DATE($AC$2,$AG$2,4))</f>
        <v>#VALUE!</v>
      </c>
      <c r="W20" s="102" t="e">
        <f>WEEKDAY(DATE($AC$2,$AG$2,5))</f>
        <v>#VALUE!</v>
      </c>
      <c r="X20" s="102" t="e">
        <f>WEEKDAY(DATE($AC$2,$AG$2,6))</f>
        <v>#VALUE!</v>
      </c>
      <c r="Y20" s="103" t="e">
        <f>WEEKDAY(DATE($AC$2,$AG$2,7))</f>
        <v>#VALUE!</v>
      </c>
      <c r="Z20" s="101" t="e">
        <f>WEEKDAY(DATE($AC$2,$AG$2,8))</f>
        <v>#VALUE!</v>
      </c>
      <c r="AA20" s="102" t="e">
        <f>WEEKDAY(DATE($AC$2,$AG$2,9))</f>
        <v>#VALUE!</v>
      </c>
      <c r="AB20" s="102" t="e">
        <f>WEEKDAY(DATE($AC$2,$AG$2,10))</f>
        <v>#VALUE!</v>
      </c>
      <c r="AC20" s="102" t="e">
        <f>WEEKDAY(DATE($AC$2,$AG$2,11))</f>
        <v>#VALUE!</v>
      </c>
      <c r="AD20" s="102" t="e">
        <f>WEEKDAY(DATE($AC$2,$AG$2,12))</f>
        <v>#VALUE!</v>
      </c>
      <c r="AE20" s="102" t="e">
        <f>WEEKDAY(DATE($AC$2,$AG$2,13))</f>
        <v>#VALUE!</v>
      </c>
      <c r="AF20" s="103" t="e">
        <f>WEEKDAY(DATE($AC$2,$AG$2,14))</f>
        <v>#VALUE!</v>
      </c>
      <c r="AG20" s="101" t="e">
        <f>WEEKDAY(DATE($AC$2,$AG$2,15))</f>
        <v>#VALUE!</v>
      </c>
      <c r="AH20" s="102" t="e">
        <f>WEEKDAY(DATE($AC$2,$AG$2,16))</f>
        <v>#VALUE!</v>
      </c>
      <c r="AI20" s="102" t="e">
        <f>WEEKDAY(DATE($AC$2,$AG$2,17))</f>
        <v>#VALUE!</v>
      </c>
      <c r="AJ20" s="102" t="e">
        <f>WEEKDAY(DATE($AC$2,$AG$2,18))</f>
        <v>#VALUE!</v>
      </c>
      <c r="AK20" s="102" t="e">
        <f>WEEKDAY(DATE($AC$2,$AG$2,19))</f>
        <v>#VALUE!</v>
      </c>
      <c r="AL20" s="102" t="e">
        <f>WEEKDAY(DATE($AC$2,$AG$2,20))</f>
        <v>#VALUE!</v>
      </c>
      <c r="AM20" s="103" t="e">
        <f>WEEKDAY(DATE($AC$2,$AG$2,21))</f>
        <v>#VALUE!</v>
      </c>
      <c r="AN20" s="101" t="e">
        <f>WEEKDAY(DATE($AC$2,$AG$2,22))</f>
        <v>#VALUE!</v>
      </c>
      <c r="AO20" s="102" t="e">
        <f>WEEKDAY(DATE($AC$2,$AG$2,23))</f>
        <v>#VALUE!</v>
      </c>
      <c r="AP20" s="102" t="e">
        <f>WEEKDAY(DATE($AC$2,$AG$2,24))</f>
        <v>#VALUE!</v>
      </c>
      <c r="AQ20" s="102" t="e">
        <f>WEEKDAY(DATE($AC$2,$AG$2,25))</f>
        <v>#VALUE!</v>
      </c>
      <c r="AR20" s="102" t="e">
        <f>WEEKDAY(DATE($AC$2,$AG$2,26))</f>
        <v>#VALUE!</v>
      </c>
      <c r="AS20" s="102" t="e">
        <f>WEEKDAY(DATE($AC$2,$AG$2,27))</f>
        <v>#VALUE!</v>
      </c>
      <c r="AT20" s="103" t="e">
        <f>WEEKDAY(DATE($AC$2,$AG$2,28))</f>
        <v>#VALUE!</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c r="B21" s="574"/>
      <c r="C21" s="581"/>
      <c r="D21" s="582"/>
      <c r="E21" s="583"/>
      <c r="F21" s="117"/>
      <c r="G21" s="586"/>
      <c r="H21" s="589"/>
      <c r="I21" s="582"/>
      <c r="J21" s="582"/>
      <c r="K21" s="583"/>
      <c r="L21" s="589"/>
      <c r="M21" s="582"/>
      <c r="N21" s="582"/>
      <c r="O21" s="592"/>
      <c r="P21" s="599"/>
      <c r="Q21" s="600"/>
      <c r="R21" s="601"/>
      <c r="S21" s="108" t="e">
        <f>IF(S20=1,"日",IF(S20=2,"月",IF(S20=3,"火",IF(S20=4,"水",IF(S20=5,"木",IF(S20=6,"金","土"))))))</f>
        <v>#VALUE!</v>
      </c>
      <c r="T21" s="109" t="e">
        <f t="shared" ref="T21:AT21" si="0">IF(T20=1,"日",IF(T20=2,"月",IF(T20=3,"火",IF(T20=4,"水",IF(T20=5,"木",IF(T20=6,"金","土"))))))</f>
        <v>#VALUE!</v>
      </c>
      <c r="U21" s="109" t="e">
        <f t="shared" si="0"/>
        <v>#VALUE!</v>
      </c>
      <c r="V21" s="109" t="e">
        <f t="shared" si="0"/>
        <v>#VALUE!</v>
      </c>
      <c r="W21" s="109" t="e">
        <f t="shared" si="0"/>
        <v>#VALUE!</v>
      </c>
      <c r="X21" s="109" t="e">
        <f t="shared" si="0"/>
        <v>#VALUE!</v>
      </c>
      <c r="Y21" s="110" t="e">
        <f t="shared" si="0"/>
        <v>#VALUE!</v>
      </c>
      <c r="Z21" s="108" t="e">
        <f>IF(Z20=1,"日",IF(Z20=2,"月",IF(Z20=3,"火",IF(Z20=4,"水",IF(Z20=5,"木",IF(Z20=6,"金","土"))))))</f>
        <v>#VALUE!</v>
      </c>
      <c r="AA21" s="109" t="e">
        <f t="shared" si="0"/>
        <v>#VALUE!</v>
      </c>
      <c r="AB21" s="109" t="e">
        <f t="shared" si="0"/>
        <v>#VALUE!</v>
      </c>
      <c r="AC21" s="109" t="e">
        <f t="shared" si="0"/>
        <v>#VALUE!</v>
      </c>
      <c r="AD21" s="109" t="e">
        <f t="shared" si="0"/>
        <v>#VALUE!</v>
      </c>
      <c r="AE21" s="109" t="e">
        <f t="shared" si="0"/>
        <v>#VALUE!</v>
      </c>
      <c r="AF21" s="110" t="e">
        <f t="shared" si="0"/>
        <v>#VALUE!</v>
      </c>
      <c r="AG21" s="108" t="e">
        <f>IF(AG20=1,"日",IF(AG20=2,"月",IF(AG20=3,"火",IF(AG20=4,"水",IF(AG20=5,"木",IF(AG20=6,"金","土"))))))</f>
        <v>#VALUE!</v>
      </c>
      <c r="AH21" s="109" t="e">
        <f t="shared" si="0"/>
        <v>#VALUE!</v>
      </c>
      <c r="AI21" s="109" t="e">
        <f t="shared" si="0"/>
        <v>#VALUE!</v>
      </c>
      <c r="AJ21" s="109" t="e">
        <f t="shared" si="0"/>
        <v>#VALUE!</v>
      </c>
      <c r="AK21" s="109" t="e">
        <f t="shared" si="0"/>
        <v>#VALUE!</v>
      </c>
      <c r="AL21" s="109" t="e">
        <f t="shared" si="0"/>
        <v>#VALUE!</v>
      </c>
      <c r="AM21" s="110" t="e">
        <f t="shared" si="0"/>
        <v>#VALUE!</v>
      </c>
      <c r="AN21" s="108" t="e">
        <f>IF(AN20=1,"日",IF(AN20=2,"月",IF(AN20=3,"火",IF(AN20=4,"水",IF(AN20=5,"木",IF(AN20=6,"金","土"))))))</f>
        <v>#VALUE!</v>
      </c>
      <c r="AO21" s="109" t="e">
        <f t="shared" si="0"/>
        <v>#VALUE!</v>
      </c>
      <c r="AP21" s="109" t="e">
        <f t="shared" si="0"/>
        <v>#VALUE!</v>
      </c>
      <c r="AQ21" s="109" t="e">
        <f t="shared" si="0"/>
        <v>#VALUE!</v>
      </c>
      <c r="AR21" s="109" t="e">
        <f t="shared" si="0"/>
        <v>#VALUE!</v>
      </c>
      <c r="AS21" s="109" t="e">
        <f t="shared" si="0"/>
        <v>#VALUE!</v>
      </c>
      <c r="AT21" s="110" t="e">
        <f t="shared" si="0"/>
        <v>#VALUE!</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c r="C334" s="24"/>
      <c r="D334" s="24"/>
      <c r="E334" s="24"/>
      <c r="F334" s="24"/>
      <c r="G334" s="33"/>
      <c r="H334" s="34"/>
      <c r="AF334" s="9"/>
    </row>
    <row r="335" spans="1:73" ht="11.45" customHeight="1">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c r="C342" s="9"/>
      <c r="D342" s="9"/>
      <c r="E342" s="9"/>
      <c r="F342" s="9"/>
      <c r="G342" s="9"/>
    </row>
  </sheetData>
  <sheetProtection sheet="1"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75" zoomScaleNormal="75" workbookViewId="0">
      <selection activeCell="C43" sqref="C43"/>
    </sheetView>
  </sheetViews>
  <sheetFormatPr defaultRowHeight="25.5"/>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c r="B1" s="78" t="s">
        <v>69</v>
      </c>
    </row>
    <row r="2" spans="2:23">
      <c r="B2" s="81" t="s">
        <v>70</v>
      </c>
      <c r="E2" s="82"/>
      <c r="I2" s="83"/>
    </row>
    <row r="3" spans="2:23">
      <c r="B3" s="83" t="s">
        <v>153</v>
      </c>
      <c r="E3" s="82" t="s">
        <v>157</v>
      </c>
      <c r="I3" s="83"/>
    </row>
    <row r="4" spans="2:23">
      <c r="B4" s="81"/>
      <c r="E4" s="512" t="s">
        <v>52</v>
      </c>
      <c r="F4" s="512"/>
      <c r="G4" s="512"/>
      <c r="H4" s="512"/>
      <c r="I4" s="512"/>
      <c r="J4" s="512"/>
      <c r="K4" s="512"/>
      <c r="M4" s="512" t="s">
        <v>51</v>
      </c>
      <c r="N4" s="512"/>
      <c r="O4" s="512"/>
      <c r="Q4" s="512" t="s">
        <v>82</v>
      </c>
      <c r="R4" s="512"/>
      <c r="S4" s="512"/>
      <c r="T4" s="512"/>
      <c r="U4" s="512"/>
      <c r="W4" s="512" t="s">
        <v>156</v>
      </c>
    </row>
    <row r="5" spans="2:23">
      <c r="B5" s="79" t="s">
        <v>98</v>
      </c>
      <c r="C5" s="79" t="s">
        <v>7</v>
      </c>
      <c r="E5" s="79" t="s">
        <v>152</v>
      </c>
      <c r="F5" s="79"/>
      <c r="G5" s="79" t="s">
        <v>151</v>
      </c>
      <c r="I5" s="79" t="s">
        <v>71</v>
      </c>
      <c r="K5" s="79" t="s">
        <v>52</v>
      </c>
      <c r="M5" s="79" t="s">
        <v>154</v>
      </c>
      <c r="O5" s="79" t="s">
        <v>155</v>
      </c>
      <c r="Q5" s="79" t="s">
        <v>154</v>
      </c>
      <c r="S5" s="79" t="s">
        <v>155</v>
      </c>
      <c r="U5" s="79" t="s">
        <v>52</v>
      </c>
      <c r="W5" s="512"/>
    </row>
    <row r="6" spans="2:23">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c r="C36" s="88"/>
    </row>
    <row r="37" spans="2:23">
      <c r="C37" s="89" t="s">
        <v>168</v>
      </c>
    </row>
    <row r="38" spans="2:23">
      <c r="C38" s="89" t="s">
        <v>169</v>
      </c>
    </row>
    <row r="39" spans="2:23">
      <c r="C39" s="89" t="s">
        <v>170</v>
      </c>
    </row>
    <row r="40" spans="2:23">
      <c r="C40" s="89" t="s">
        <v>171</v>
      </c>
    </row>
    <row r="41" spans="2:23">
      <c r="C41" s="81" t="s">
        <v>212</v>
      </c>
    </row>
    <row r="42" spans="2:23">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election activeCell="C69" sqref="C69"/>
    </sheetView>
  </sheetViews>
  <sheetFormatPr defaultRowHeight="18.75"/>
  <cols>
    <col min="1" max="1" width="1.875" style="28" customWidth="1"/>
    <col min="2" max="3" width="9" style="28"/>
    <col min="4" max="4" width="45.625" style="28" customWidth="1"/>
    <col min="5" max="16384" width="9" style="28"/>
  </cols>
  <sheetData>
    <row r="1" spans="2:11">
      <c r="B1" s="28" t="s">
        <v>108</v>
      </c>
      <c r="D1" s="55"/>
      <c r="E1" s="55"/>
      <c r="F1" s="55"/>
    </row>
    <row r="2" spans="2:11" s="39" customFormat="1" ht="20.25" customHeight="1">
      <c r="B2" s="57" t="s">
        <v>177</v>
      </c>
      <c r="C2" s="57"/>
      <c r="D2" s="55"/>
      <c r="E2" s="55"/>
      <c r="F2" s="55"/>
    </row>
    <row r="3" spans="2:11" s="39" customFormat="1" ht="20.25" customHeight="1">
      <c r="B3" s="57"/>
      <c r="C3" s="57"/>
      <c r="D3" s="55"/>
      <c r="E3" s="55"/>
      <c r="F3" s="55"/>
    </row>
    <row r="4" spans="2:11" s="61" customFormat="1" ht="20.25" customHeight="1">
      <c r="B4" s="72"/>
      <c r="C4" s="55" t="s">
        <v>146</v>
      </c>
      <c r="D4" s="55"/>
      <c r="F4" s="656" t="s">
        <v>147</v>
      </c>
      <c r="G4" s="656"/>
      <c r="H4" s="656"/>
      <c r="I4" s="656"/>
      <c r="J4" s="656"/>
      <c r="K4" s="656"/>
    </row>
    <row r="5" spans="2:11" s="61" customFormat="1" ht="20.25" customHeight="1">
      <c r="B5" s="73"/>
      <c r="C5" s="55" t="s">
        <v>148</v>
      </c>
      <c r="D5" s="55"/>
      <c r="F5" s="656"/>
      <c r="G5" s="656"/>
      <c r="H5" s="656"/>
      <c r="I5" s="656"/>
      <c r="J5" s="656"/>
      <c r="K5" s="656"/>
    </row>
    <row r="6" spans="2:11" s="39" customFormat="1" ht="20.25" customHeight="1">
      <c r="B6" s="56" t="s">
        <v>143</v>
      </c>
      <c r="C6" s="55"/>
      <c r="D6" s="55"/>
      <c r="E6" s="69"/>
      <c r="F6" s="70"/>
    </row>
    <row r="7" spans="2:11" s="39" customFormat="1" ht="20.25" customHeight="1">
      <c r="B7" s="57"/>
      <c r="C7" s="57"/>
      <c r="D7" s="55"/>
      <c r="E7" s="69"/>
      <c r="F7" s="70"/>
    </row>
    <row r="8" spans="2:11" s="39" customFormat="1" ht="20.25" customHeight="1">
      <c r="B8" s="55" t="s">
        <v>109</v>
      </c>
      <c r="C8" s="57"/>
      <c r="D8" s="55"/>
      <c r="E8" s="69"/>
      <c r="F8" s="70"/>
    </row>
    <row r="9" spans="2:11" s="39" customFormat="1" ht="20.25" customHeight="1">
      <c r="B9" s="57"/>
      <c r="C9" s="57"/>
      <c r="D9" s="55"/>
      <c r="E9" s="55"/>
      <c r="F9" s="55"/>
    </row>
    <row r="10" spans="2:11" s="39" customFormat="1" ht="20.25" customHeight="1">
      <c r="B10" s="55" t="s">
        <v>172</v>
      </c>
      <c r="C10" s="57"/>
      <c r="D10" s="55"/>
      <c r="E10" s="55"/>
      <c r="F10" s="55"/>
    </row>
    <row r="11" spans="2:11" s="39" customFormat="1" ht="20.25" customHeight="1">
      <c r="B11" s="55"/>
      <c r="C11" s="57"/>
      <c r="D11" s="55"/>
      <c r="E11" s="55"/>
      <c r="F11" s="55"/>
    </row>
    <row r="12" spans="2:11" s="39" customFormat="1" ht="20.25" customHeight="1">
      <c r="B12" s="55" t="s">
        <v>178</v>
      </c>
      <c r="C12" s="57"/>
      <c r="D12" s="55"/>
    </row>
    <row r="13" spans="2:11" s="39" customFormat="1" ht="20.25" customHeight="1">
      <c r="B13" s="55"/>
      <c r="C13" s="57"/>
      <c r="D13" s="55"/>
    </row>
    <row r="14" spans="2:11" s="39" customFormat="1" ht="20.25" customHeight="1">
      <c r="B14" s="55" t="s">
        <v>196</v>
      </c>
      <c r="C14" s="57"/>
      <c r="D14" s="55"/>
    </row>
    <row r="15" spans="2:11" s="39" customFormat="1" ht="20.25" customHeight="1">
      <c r="B15" s="55"/>
      <c r="C15" s="57"/>
      <c r="D15" s="55"/>
    </row>
    <row r="16" spans="2:11" s="39" customFormat="1" ht="20.25" customHeight="1">
      <c r="B16" s="55" t="s">
        <v>197</v>
      </c>
      <c r="C16" s="57"/>
      <c r="D16" s="55"/>
    </row>
    <row r="17" spans="2:25" s="39" customFormat="1" ht="20.25" customHeight="1">
      <c r="B17" s="57"/>
      <c r="C17" s="57"/>
      <c r="D17" s="55"/>
    </row>
    <row r="18" spans="2:25" s="39" customFormat="1" ht="20.25" customHeight="1">
      <c r="B18" s="55" t="s">
        <v>198</v>
      </c>
      <c r="C18" s="57"/>
      <c r="D18" s="55"/>
    </row>
    <row r="19" spans="2:25" s="39" customFormat="1" ht="20.25" customHeight="1">
      <c r="B19" s="57"/>
      <c r="C19" s="57"/>
      <c r="D19" s="55"/>
    </row>
    <row r="20" spans="2:25" s="39" customFormat="1" ht="17.25" customHeight="1">
      <c r="B20" s="55" t="s">
        <v>199</v>
      </c>
      <c r="C20" s="55"/>
      <c r="D20" s="55"/>
    </row>
    <row r="21" spans="2:25" s="39" customFormat="1" ht="17.25" customHeight="1">
      <c r="B21" s="55" t="s">
        <v>110</v>
      </c>
      <c r="C21" s="55"/>
      <c r="D21" s="55"/>
    </row>
    <row r="22" spans="2:25" s="39" customFormat="1" ht="17.25" customHeight="1">
      <c r="B22" s="55"/>
      <c r="C22" s="55"/>
      <c r="D22" s="55"/>
    </row>
    <row r="23" spans="2:25" s="39" customFormat="1" ht="17.25" customHeight="1">
      <c r="B23" s="55"/>
      <c r="C23" s="31" t="s">
        <v>98</v>
      </c>
      <c r="D23" s="31" t="s">
        <v>3</v>
      </c>
    </row>
    <row r="24" spans="2:25" s="39" customFormat="1" ht="17.25" customHeight="1">
      <c r="B24" s="55"/>
      <c r="C24" s="31">
        <v>1</v>
      </c>
      <c r="D24" s="58" t="s">
        <v>4</v>
      </c>
    </row>
    <row r="25" spans="2:25" s="39" customFormat="1" ht="17.25" customHeight="1">
      <c r="B25" s="55"/>
      <c r="C25" s="31">
        <v>2</v>
      </c>
      <c r="D25" s="58" t="s">
        <v>60</v>
      </c>
    </row>
    <row r="26" spans="2:25" s="39" customFormat="1" ht="17.25" customHeight="1">
      <c r="B26" s="55"/>
      <c r="C26" s="31">
        <v>3</v>
      </c>
      <c r="D26" s="58" t="s">
        <v>5</v>
      </c>
    </row>
    <row r="27" spans="2:25" s="39" customFormat="1" ht="17.25" customHeight="1">
      <c r="B27" s="55"/>
      <c r="C27" s="31">
        <v>4</v>
      </c>
      <c r="D27" s="58" t="s">
        <v>111</v>
      </c>
    </row>
    <row r="28" spans="2:25" s="39" customFormat="1" ht="17.25" customHeight="1">
      <c r="B28" s="55"/>
      <c r="C28" s="31">
        <v>5</v>
      </c>
      <c r="D28" s="58" t="s">
        <v>112</v>
      </c>
    </row>
    <row r="29" spans="2:25" s="39" customFormat="1" ht="17.25" customHeight="1">
      <c r="B29" s="55"/>
      <c r="C29" s="69"/>
      <c r="D29" s="70"/>
    </row>
    <row r="30" spans="2:25" s="39" customFormat="1" ht="17.25" customHeight="1">
      <c r="B30" s="55" t="s">
        <v>200</v>
      </c>
      <c r="C30" s="55"/>
      <c r="D30" s="55"/>
      <c r="E30" s="61"/>
      <c r="F30" s="61"/>
    </row>
    <row r="31" spans="2:25" s="39" customFormat="1" ht="17.25" customHeight="1">
      <c r="B31" s="55" t="s">
        <v>113</v>
      </c>
      <c r="C31" s="55"/>
      <c r="D31" s="55"/>
      <c r="E31" s="61"/>
      <c r="F31" s="61"/>
    </row>
    <row r="32" spans="2:25" s="39" customFormat="1" ht="17.25" customHeight="1">
      <c r="B32" s="55"/>
      <c r="C32" s="55"/>
      <c r="D32" s="55"/>
      <c r="E32" s="61"/>
      <c r="F32" s="61"/>
      <c r="G32" s="60"/>
      <c r="H32" s="60"/>
      <c r="J32" s="60"/>
      <c r="K32" s="60"/>
      <c r="L32" s="60"/>
      <c r="M32" s="60"/>
      <c r="N32" s="60"/>
      <c r="O32" s="60"/>
      <c r="R32" s="60"/>
      <c r="S32" s="60"/>
      <c r="T32" s="60"/>
      <c r="W32" s="60"/>
      <c r="X32" s="60"/>
      <c r="Y32" s="60"/>
    </row>
    <row r="33" spans="2:51" s="39" customFormat="1" ht="17.25" customHeight="1">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c r="B38" s="55"/>
      <c r="C38" s="55"/>
      <c r="D38" s="55"/>
      <c r="E38" s="61"/>
      <c r="F38" s="61"/>
      <c r="G38" s="60"/>
      <c r="H38" s="60"/>
      <c r="J38" s="60"/>
      <c r="K38" s="60"/>
      <c r="L38" s="60"/>
      <c r="M38" s="60"/>
      <c r="N38" s="60"/>
      <c r="O38" s="60"/>
      <c r="R38" s="60"/>
      <c r="S38" s="60"/>
      <c r="T38" s="60"/>
      <c r="W38" s="60"/>
      <c r="X38" s="60"/>
      <c r="Y38" s="60"/>
    </row>
    <row r="39" spans="2:51" s="39" customFormat="1" ht="17.25" customHeight="1">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c r="B42" s="55"/>
      <c r="C42" s="55"/>
      <c r="D42" s="55"/>
      <c r="E42" s="59"/>
      <c r="F42" s="60"/>
      <c r="G42" s="60"/>
      <c r="H42" s="60"/>
      <c r="J42" s="60"/>
      <c r="K42" s="60"/>
      <c r="L42" s="60"/>
      <c r="M42" s="60"/>
      <c r="N42" s="60"/>
      <c r="O42" s="60"/>
      <c r="R42" s="60"/>
      <c r="S42" s="60"/>
      <c r="T42" s="60"/>
      <c r="W42" s="60"/>
      <c r="X42" s="60"/>
      <c r="Y42" s="60"/>
    </row>
    <row r="43" spans="2:51" s="39" customFormat="1" ht="17.25" customHeight="1">
      <c r="B43" s="55" t="s">
        <v>201</v>
      </c>
      <c r="C43" s="55"/>
      <c r="D43" s="55"/>
    </row>
    <row r="44" spans="2:51" s="39" customFormat="1" ht="17.25" customHeight="1">
      <c r="B44" s="55" t="s">
        <v>118</v>
      </c>
      <c r="C44" s="55"/>
      <c r="D44" s="55"/>
      <c r="AH44" s="30"/>
      <c r="AI44" s="30"/>
      <c r="AJ44" s="30"/>
      <c r="AK44" s="30"/>
      <c r="AL44" s="30"/>
      <c r="AM44" s="30"/>
      <c r="AN44" s="30"/>
      <c r="AO44" s="30"/>
      <c r="AP44" s="30"/>
      <c r="AQ44" s="30"/>
      <c r="AR44" s="30"/>
      <c r="AS44" s="30"/>
    </row>
    <row r="45" spans="2:51" s="39" customFormat="1" ht="17.25" customHeight="1">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c r="F46" s="30"/>
    </row>
    <row r="47" spans="2:51" s="39" customFormat="1" ht="17.25" customHeight="1">
      <c r="B47" s="55" t="s">
        <v>202</v>
      </c>
      <c r="C47" s="55"/>
    </row>
    <row r="48" spans="2:51" s="39" customFormat="1" ht="17.25" customHeight="1">
      <c r="B48" s="55"/>
      <c r="C48" s="55"/>
    </row>
    <row r="49" spans="2:54" s="39" customFormat="1" ht="17.25" customHeight="1">
      <c r="B49" s="55" t="s">
        <v>203</v>
      </c>
      <c r="C49" s="55"/>
    </row>
    <row r="50" spans="2:54" s="39" customFormat="1" ht="17.25" customHeight="1">
      <c r="B50" s="55" t="s">
        <v>173</v>
      </c>
      <c r="C50" s="55"/>
    </row>
    <row r="51" spans="2:54" s="39" customFormat="1" ht="17.25" customHeight="1">
      <c r="B51" s="55"/>
      <c r="C51" s="55"/>
    </row>
    <row r="52" spans="2:54" s="39" customFormat="1" ht="17.25" customHeight="1">
      <c r="B52" s="55" t="s">
        <v>204</v>
      </c>
      <c r="C52" s="55"/>
    </row>
    <row r="53" spans="2:54" s="39" customFormat="1" ht="17.25" customHeight="1">
      <c r="B53" s="55" t="s">
        <v>120</v>
      </c>
      <c r="C53" s="55"/>
    </row>
    <row r="54" spans="2:54" s="39" customFormat="1" ht="17.25" customHeight="1">
      <c r="B54" s="55"/>
      <c r="C54" s="55"/>
    </row>
    <row r="55" spans="2:54" s="39" customFormat="1" ht="17.25" customHeight="1">
      <c r="B55" s="55" t="s">
        <v>205</v>
      </c>
      <c r="C55" s="55"/>
      <c r="D55" s="55"/>
    </row>
    <row r="56" spans="2:54" s="39" customFormat="1" ht="17.25" customHeight="1">
      <c r="B56" s="55"/>
      <c r="C56" s="55"/>
      <c r="D56" s="55"/>
    </row>
    <row r="57" spans="2:54" s="39" customFormat="1" ht="17.25" customHeight="1">
      <c r="B57" s="61" t="s">
        <v>206</v>
      </c>
      <c r="C57" s="61"/>
      <c r="D57" s="55"/>
    </row>
    <row r="58" spans="2:54" s="39" customFormat="1" ht="17.25" customHeight="1">
      <c r="B58" s="61" t="s">
        <v>121</v>
      </c>
      <c r="C58" s="61"/>
      <c r="D58" s="55"/>
    </row>
    <row r="59" spans="2:54" s="39" customFormat="1" ht="17.25" customHeight="1">
      <c r="B59" s="61" t="s">
        <v>174</v>
      </c>
      <c r="C59" s="61"/>
      <c r="D59" s="55"/>
    </row>
    <row r="60" spans="2:54" s="39" customFormat="1" ht="17.25" customHeight="1"/>
    <row r="61" spans="2:54" s="39" customFormat="1" ht="17.25" customHeight="1">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c r="B65" s="39" t="s">
        <v>209</v>
      </c>
      <c r="BL65" s="65"/>
      <c r="BM65" s="66"/>
      <c r="BN65" s="65"/>
      <c r="BO65" s="65"/>
      <c r="BP65" s="65"/>
      <c r="BQ65" s="67"/>
      <c r="BR65" s="68"/>
      <c r="BS65" s="68"/>
    </row>
    <row r="66" spans="2:71" s="39" customFormat="1" ht="17.25" customHeight="1">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c r="B70" s="28" t="s">
        <v>175</v>
      </c>
    </row>
    <row r="71" spans="2:71" ht="17.25" customHeight="1">
      <c r="B71" s="39" t="s">
        <v>211</v>
      </c>
    </row>
    <row r="72" spans="2:71" ht="17.25" customHeight="1"/>
    <row r="73" spans="2:71" ht="17.25" customHeight="1"/>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election activeCell="D6" sqref="D6"/>
    </sheetView>
  </sheetViews>
  <sheetFormatPr defaultRowHeight="25.5"/>
  <cols>
    <col min="1" max="1" width="1.75" style="214" customWidth="1"/>
    <col min="2" max="2" width="9" style="214"/>
    <col min="3" max="12" width="40.625" style="214" customWidth="1"/>
    <col min="13" max="16384" width="9" style="214"/>
  </cols>
  <sheetData>
    <row r="1" spans="1:12">
      <c r="A1" s="212"/>
      <c r="B1" s="213" t="s">
        <v>83</v>
      </c>
      <c r="C1" s="213"/>
      <c r="D1" s="213"/>
    </row>
    <row r="2" spans="1:12">
      <c r="A2" s="212"/>
      <c r="B2" s="213"/>
      <c r="C2" s="213"/>
      <c r="D2" s="213"/>
    </row>
    <row r="3" spans="1:12">
      <c r="A3" s="212"/>
      <c r="B3" s="215" t="s">
        <v>98</v>
      </c>
      <c r="C3" s="215" t="s">
        <v>99</v>
      </c>
      <c r="D3" s="213"/>
    </row>
    <row r="4" spans="1:12">
      <c r="A4" s="212"/>
      <c r="B4" s="216">
        <v>1</v>
      </c>
      <c r="C4" s="278" t="s">
        <v>176</v>
      </c>
      <c r="D4" s="213"/>
    </row>
    <row r="5" spans="1:12">
      <c r="A5" s="212"/>
      <c r="B5" s="216">
        <v>2</v>
      </c>
      <c r="C5" s="278" t="s">
        <v>158</v>
      </c>
    </row>
    <row r="6" spans="1:12">
      <c r="A6" s="212"/>
      <c r="B6" s="216">
        <v>3</v>
      </c>
      <c r="C6" s="278" t="s">
        <v>158</v>
      </c>
      <c r="D6" s="213"/>
    </row>
    <row r="7" spans="1:12">
      <c r="A7" s="212"/>
      <c r="B7" s="216">
        <v>4</v>
      </c>
      <c r="C7" s="278" t="s">
        <v>158</v>
      </c>
      <c r="D7" s="213"/>
    </row>
    <row r="8" spans="1:12">
      <c r="A8" s="212"/>
      <c r="B8" s="216">
        <v>5</v>
      </c>
      <c r="C8" s="278" t="s">
        <v>158</v>
      </c>
      <c r="D8" s="213"/>
    </row>
    <row r="9" spans="1:12">
      <c r="A9" s="212"/>
      <c r="B9" s="213"/>
      <c r="C9" s="213"/>
      <c r="D9" s="213"/>
    </row>
    <row r="10" spans="1:12">
      <c r="A10" s="212"/>
      <c r="B10" s="213" t="s">
        <v>100</v>
      </c>
      <c r="C10" s="213"/>
      <c r="D10" s="213"/>
    </row>
    <row r="11" spans="1:12" ht="26.25" thickBot="1">
      <c r="A11" s="212"/>
      <c r="B11" s="213"/>
      <c r="C11" s="213"/>
      <c r="D11" s="213"/>
    </row>
    <row r="12" spans="1:12" ht="26.25" thickBot="1">
      <c r="A12" s="212"/>
      <c r="B12" s="217" t="s">
        <v>88</v>
      </c>
      <c r="C12" s="218" t="s">
        <v>4</v>
      </c>
      <c r="D12" s="219" t="s">
        <v>60</v>
      </c>
      <c r="E12" s="219" t="s">
        <v>5</v>
      </c>
      <c r="F12" s="219" t="s">
        <v>61</v>
      </c>
      <c r="G12" s="220" t="s">
        <v>62</v>
      </c>
      <c r="H12" s="221" t="s">
        <v>158</v>
      </c>
      <c r="I12" s="221" t="s">
        <v>158</v>
      </c>
      <c r="J12" s="221" t="s">
        <v>158</v>
      </c>
      <c r="K12" s="221" t="s">
        <v>158</v>
      </c>
      <c r="L12" s="222" t="s">
        <v>158</v>
      </c>
    </row>
    <row r="13" spans="1:12">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c r="B14" s="658"/>
      <c r="C14" s="228" t="s">
        <v>158</v>
      </c>
      <c r="D14" s="229" t="s">
        <v>125</v>
      </c>
      <c r="E14" s="229" t="s">
        <v>85</v>
      </c>
      <c r="F14" s="229" t="s">
        <v>29</v>
      </c>
      <c r="G14" s="230" t="s">
        <v>27</v>
      </c>
      <c r="H14" s="229" t="s">
        <v>29</v>
      </c>
      <c r="I14" s="229" t="s">
        <v>29</v>
      </c>
      <c r="J14" s="229" t="s">
        <v>29</v>
      </c>
      <c r="K14" s="229" t="s">
        <v>29</v>
      </c>
      <c r="L14" s="231" t="s">
        <v>29</v>
      </c>
    </row>
    <row r="15" spans="1:12">
      <c r="B15" s="658"/>
      <c r="C15" s="228" t="s">
        <v>158</v>
      </c>
      <c r="D15" s="229" t="s">
        <v>127</v>
      </c>
      <c r="E15" s="232" t="s">
        <v>158</v>
      </c>
      <c r="F15" s="232" t="s">
        <v>158</v>
      </c>
      <c r="G15" s="230" t="s">
        <v>28</v>
      </c>
      <c r="H15" s="232" t="s">
        <v>158</v>
      </c>
      <c r="I15" s="232" t="s">
        <v>158</v>
      </c>
      <c r="J15" s="232" t="s">
        <v>158</v>
      </c>
      <c r="K15" s="232" t="s">
        <v>158</v>
      </c>
      <c r="L15" s="233" t="s">
        <v>158</v>
      </c>
    </row>
    <row r="16" spans="1:12">
      <c r="B16" s="658"/>
      <c r="C16" s="228" t="s">
        <v>158</v>
      </c>
      <c r="D16" s="232" t="s">
        <v>158</v>
      </c>
      <c r="E16" s="232" t="s">
        <v>158</v>
      </c>
      <c r="F16" s="232" t="s">
        <v>158</v>
      </c>
      <c r="G16" s="230" t="s">
        <v>14</v>
      </c>
      <c r="H16" s="232" t="s">
        <v>158</v>
      </c>
      <c r="I16" s="232" t="s">
        <v>158</v>
      </c>
      <c r="J16" s="232" t="s">
        <v>158</v>
      </c>
      <c r="K16" s="232" t="s">
        <v>158</v>
      </c>
      <c r="L16" s="233" t="s">
        <v>158</v>
      </c>
    </row>
    <row r="17" spans="2:12">
      <c r="B17" s="658"/>
      <c r="C17" s="228" t="s">
        <v>158</v>
      </c>
      <c r="D17" s="232" t="s">
        <v>158</v>
      </c>
      <c r="E17" s="232" t="s">
        <v>158</v>
      </c>
      <c r="F17" s="232" t="s">
        <v>158</v>
      </c>
      <c r="G17" s="230" t="s">
        <v>6</v>
      </c>
      <c r="H17" s="232" t="s">
        <v>158</v>
      </c>
      <c r="I17" s="232" t="s">
        <v>158</v>
      </c>
      <c r="J17" s="232" t="s">
        <v>158</v>
      </c>
      <c r="K17" s="232" t="s">
        <v>158</v>
      </c>
      <c r="L17" s="233" t="s">
        <v>158</v>
      </c>
    </row>
    <row r="18" spans="2:12">
      <c r="B18" s="658"/>
      <c r="C18" s="228" t="s">
        <v>158</v>
      </c>
      <c r="D18" s="232" t="s">
        <v>158</v>
      </c>
      <c r="E18" s="232" t="s">
        <v>158</v>
      </c>
      <c r="F18" s="232" t="s">
        <v>158</v>
      </c>
      <c r="G18" s="230" t="s">
        <v>86</v>
      </c>
      <c r="H18" s="232" t="s">
        <v>158</v>
      </c>
      <c r="I18" s="232" t="s">
        <v>158</v>
      </c>
      <c r="J18" s="232" t="s">
        <v>158</v>
      </c>
      <c r="K18" s="232" t="s">
        <v>158</v>
      </c>
      <c r="L18" s="233" t="s">
        <v>158</v>
      </c>
    </row>
    <row r="19" spans="2:12">
      <c r="B19" s="658"/>
      <c r="C19" s="228" t="s">
        <v>158</v>
      </c>
      <c r="D19" s="232" t="s">
        <v>158</v>
      </c>
      <c r="E19" s="232" t="s">
        <v>158</v>
      </c>
      <c r="F19" s="232" t="s">
        <v>158</v>
      </c>
      <c r="G19" s="230" t="s">
        <v>87</v>
      </c>
      <c r="H19" s="232" t="s">
        <v>158</v>
      </c>
      <c r="I19" s="232" t="s">
        <v>158</v>
      </c>
      <c r="J19" s="232" t="s">
        <v>158</v>
      </c>
      <c r="K19" s="232" t="s">
        <v>158</v>
      </c>
      <c r="L19" s="233" t="s">
        <v>158</v>
      </c>
    </row>
    <row r="20" spans="2:12">
      <c r="B20" s="658"/>
      <c r="C20" s="228" t="s">
        <v>158</v>
      </c>
      <c r="D20" s="232" t="s">
        <v>158</v>
      </c>
      <c r="E20" s="232" t="s">
        <v>158</v>
      </c>
      <c r="F20" s="232" t="s">
        <v>158</v>
      </c>
      <c r="G20" s="230" t="s">
        <v>30</v>
      </c>
      <c r="H20" s="232" t="s">
        <v>158</v>
      </c>
      <c r="I20" s="232" t="s">
        <v>158</v>
      </c>
      <c r="J20" s="232" t="s">
        <v>158</v>
      </c>
      <c r="K20" s="232" t="s">
        <v>158</v>
      </c>
      <c r="L20" s="233" t="s">
        <v>158</v>
      </c>
    </row>
    <row r="21" spans="2:12">
      <c r="B21" s="658"/>
      <c r="C21" s="228" t="s">
        <v>158</v>
      </c>
      <c r="D21" s="232" t="s">
        <v>158</v>
      </c>
      <c r="E21" s="232" t="s">
        <v>158</v>
      </c>
      <c r="F21" s="232" t="s">
        <v>158</v>
      </c>
      <c r="G21" s="230" t="s">
        <v>31</v>
      </c>
      <c r="H21" s="232" t="s">
        <v>158</v>
      </c>
      <c r="I21" s="232" t="s">
        <v>158</v>
      </c>
      <c r="J21" s="232" t="s">
        <v>158</v>
      </c>
      <c r="K21" s="232" t="s">
        <v>158</v>
      </c>
      <c r="L21" s="233" t="s">
        <v>158</v>
      </c>
    </row>
    <row r="22" spans="2:12">
      <c r="B22" s="658"/>
      <c r="C22" s="228" t="s">
        <v>158</v>
      </c>
      <c r="D22" s="232" t="s">
        <v>158</v>
      </c>
      <c r="E22" s="232" t="s">
        <v>158</v>
      </c>
      <c r="F22" s="232" t="s">
        <v>158</v>
      </c>
      <c r="G22" s="232" t="s">
        <v>158</v>
      </c>
      <c r="H22" s="232" t="s">
        <v>158</v>
      </c>
      <c r="I22" s="232" t="s">
        <v>158</v>
      </c>
      <c r="J22" s="232" t="s">
        <v>158</v>
      </c>
      <c r="K22" s="232" t="s">
        <v>158</v>
      </c>
      <c r="L22" s="233" t="s">
        <v>158</v>
      </c>
    </row>
    <row r="23" spans="2:12">
      <c r="B23" s="658"/>
      <c r="C23" s="228" t="s">
        <v>158</v>
      </c>
      <c r="D23" s="232" t="s">
        <v>158</v>
      </c>
      <c r="E23" s="232" t="s">
        <v>158</v>
      </c>
      <c r="F23" s="232" t="s">
        <v>158</v>
      </c>
      <c r="G23" s="232" t="s">
        <v>158</v>
      </c>
      <c r="H23" s="232" t="s">
        <v>158</v>
      </c>
      <c r="I23" s="232" t="s">
        <v>158</v>
      </c>
      <c r="J23" s="232" t="s">
        <v>158</v>
      </c>
      <c r="K23" s="232" t="s">
        <v>158</v>
      </c>
      <c r="L23" s="233" t="s">
        <v>158</v>
      </c>
    </row>
    <row r="24" spans="2:12">
      <c r="B24" s="658"/>
      <c r="C24" s="228" t="s">
        <v>158</v>
      </c>
      <c r="D24" s="232" t="s">
        <v>158</v>
      </c>
      <c r="E24" s="232" t="s">
        <v>158</v>
      </c>
      <c r="F24" s="232" t="s">
        <v>158</v>
      </c>
      <c r="G24" s="232" t="s">
        <v>158</v>
      </c>
      <c r="H24" s="232" t="s">
        <v>158</v>
      </c>
      <c r="I24" s="232" t="s">
        <v>158</v>
      </c>
      <c r="J24" s="232" t="s">
        <v>158</v>
      </c>
      <c r="K24" s="232" t="s">
        <v>158</v>
      </c>
      <c r="L24" s="233" t="s">
        <v>158</v>
      </c>
    </row>
    <row r="25" spans="2:12" ht="26.25" thickBot="1">
      <c r="B25" s="659"/>
      <c r="C25" s="234" t="s">
        <v>158</v>
      </c>
      <c r="D25" s="235" t="s">
        <v>158</v>
      </c>
      <c r="E25" s="235" t="s">
        <v>158</v>
      </c>
      <c r="F25" s="235" t="s">
        <v>158</v>
      </c>
      <c r="G25" s="235" t="s">
        <v>158</v>
      </c>
      <c r="H25" s="235" t="s">
        <v>158</v>
      </c>
      <c r="I25" s="235" t="s">
        <v>158</v>
      </c>
      <c r="J25" s="235" t="s">
        <v>158</v>
      </c>
      <c r="K25" s="235" t="s">
        <v>158</v>
      </c>
      <c r="L25" s="236" t="s">
        <v>158</v>
      </c>
    </row>
    <row r="28" spans="2:12">
      <c r="C28" s="214" t="s">
        <v>149</v>
      </c>
    </row>
    <row r="29" spans="2:12">
      <c r="C29" s="214" t="s">
        <v>90</v>
      </c>
    </row>
    <row r="30" spans="2:12">
      <c r="C30" s="214" t="s">
        <v>101</v>
      </c>
    </row>
    <row r="31" spans="2:12">
      <c r="C31" s="214" t="s">
        <v>102</v>
      </c>
    </row>
    <row r="32" spans="2:12">
      <c r="C32" s="214" t="s">
        <v>103</v>
      </c>
    </row>
    <row r="33" spans="3:3">
      <c r="C33" s="214" t="s">
        <v>104</v>
      </c>
    </row>
    <row r="34" spans="3:3">
      <c r="C34" s="214" t="s">
        <v>105</v>
      </c>
    </row>
    <row r="35" spans="3:3">
      <c r="C35" s="214" t="s">
        <v>142</v>
      </c>
    </row>
    <row r="36" spans="3:3">
      <c r="C36" s="214" t="s">
        <v>91</v>
      </c>
    </row>
    <row r="37" spans="3:3">
      <c r="C37" s="214" t="s">
        <v>92</v>
      </c>
    </row>
    <row r="39" spans="3:3">
      <c r="C39" s="214" t="s">
        <v>150</v>
      </c>
    </row>
    <row r="40" spans="3:3">
      <c r="C40" s="214" t="s">
        <v>93</v>
      </c>
    </row>
    <row r="41" spans="3:3">
      <c r="C41" s="214" t="s">
        <v>94</v>
      </c>
    </row>
    <row r="42" spans="3:3">
      <c r="C42" s="214" t="s">
        <v>95</v>
      </c>
    </row>
    <row r="43" spans="3:3">
      <c r="C43" s="214" t="s">
        <v>96</v>
      </c>
    </row>
    <row r="44" spans="3:3">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2023-06-01T04:57:05Z</dcterms:modified>
</cp:coreProperties>
</file>