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D2BC6BBF-002C-43B7-88C3-15435528420B}" xr6:coauthVersionLast="47" xr6:coauthVersionMax="47" xr10:uidLastSave="{00000000-0000-0000-0000-000000000000}"/>
  <workbookProtection workbookAlgorithmName="SHA-512" workbookHashValue="X3bFWYDMwT6fpB5Nno4xLgSfsQA/f7H4O2I4w1L1EYGlHw8xMYcide2QgIT4J1OwSXx5/3uqlsmmv2oFrhWdww==" workbookSaltValue="xczrB6PK5upTeh/pBz864w==" workbookSpinCount="100000" lockStructure="1"/>
  <bookViews>
    <workbookView xWindow="1560" yWindow="1560" windowWidth="14115" windowHeight="13815"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入力シート!$A$210</definedName>
    <definedName name="大分類">settings!$A$6:$A$24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8" i="1" l="1"/>
  <c r="A296" i="1"/>
  <c r="A292" i="1"/>
  <c r="A287" i="1"/>
  <c r="A284" i="1"/>
  <c r="A282" i="1"/>
  <c r="A281" i="1"/>
  <c r="A275" i="1"/>
  <c r="A272" i="1"/>
  <c r="A269" i="1"/>
  <c r="A263" i="1"/>
  <c r="A256" i="1"/>
  <c r="A251" i="1"/>
  <c r="A246" i="1"/>
  <c r="A240" i="1"/>
  <c r="A233" i="1"/>
  <c r="A228" i="1"/>
  <c r="A224" i="1"/>
  <c r="A217" i="1"/>
  <c r="A212" i="1"/>
  <c r="A211" i="1"/>
  <c r="A210" i="1"/>
  <c r="A205" i="1"/>
  <c r="A204" i="1"/>
  <c r="A196" i="1"/>
  <c r="A194" i="1"/>
  <c r="A192" i="1"/>
  <c r="A190" i="1"/>
  <c r="A188" i="1"/>
  <c r="A186" i="1"/>
  <c r="A183" i="1"/>
  <c r="A182" i="1"/>
  <c r="A181" i="1"/>
  <c r="A176" i="1"/>
  <c r="A169" i="1"/>
  <c r="A167" i="1"/>
  <c r="A165" i="1"/>
  <c r="A163" i="1"/>
  <c r="A161" i="1"/>
  <c r="A159" i="1"/>
  <c r="A157" i="1"/>
  <c r="A155" i="1"/>
  <c r="A153" i="1"/>
  <c r="A126" i="1"/>
  <c r="A124" i="1"/>
  <c r="A122" i="1"/>
  <c r="A120" i="1"/>
  <c r="A116" i="1"/>
  <c r="A114" i="1"/>
  <c r="A99" i="1"/>
  <c r="A97" i="1"/>
  <c r="A95" i="1"/>
  <c r="A93" i="1"/>
  <c r="A87" i="1"/>
  <c r="A85" i="1"/>
  <c r="A84" i="1"/>
  <c r="A83" i="1"/>
  <c r="A81" i="1"/>
  <c r="A79" i="1"/>
  <c r="A77" i="1"/>
  <c r="A75" i="1"/>
  <c r="A73" i="1"/>
  <c r="A71" i="1"/>
  <c r="A69" i="1"/>
  <c r="A63" i="1"/>
  <c r="A52" i="1"/>
  <c r="A50" i="1"/>
  <c r="A48" i="1"/>
  <c r="A46" i="1"/>
  <c r="A40" i="1"/>
  <c r="A38" i="1"/>
  <c r="A36" i="1"/>
  <c r="A34" i="1"/>
  <c r="A32" i="1"/>
  <c r="A30" i="1"/>
  <c r="A28" i="1"/>
  <c r="A26" i="1"/>
  <c r="A24" i="1"/>
  <c r="A22" i="1"/>
  <c r="A20" i="1"/>
  <c r="AC212" i="1"/>
  <c r="E298" i="1" l="1"/>
  <c r="AB210" i="1"/>
  <c r="D114" i="1" l="1"/>
  <c r="D116" i="1" s="1"/>
  <c r="D118" i="1" s="1"/>
  <c r="D120" i="1" s="1"/>
  <c r="D122" i="1" s="1"/>
  <c r="D124" i="1" s="1"/>
  <c r="D126" i="1" s="1"/>
  <c r="O183" i="1"/>
  <c r="O182" i="1"/>
  <c r="O181" i="1"/>
  <c r="L184" i="1"/>
  <c r="I184" i="1"/>
  <c r="O184" i="1" l="1"/>
  <c r="E297" i="1" l="1"/>
  <c r="AC296" i="1" l="1"/>
  <c r="AC292" i="1"/>
  <c r="AC287" i="1"/>
  <c r="AC284" i="1"/>
  <c r="AC281" i="1"/>
  <c r="AC282" i="1"/>
  <c r="AC275" i="1"/>
  <c r="AC272" i="1"/>
  <c r="AC269" i="1"/>
  <c r="AC263" i="1"/>
  <c r="AC256" i="1"/>
  <c r="AC251" i="1"/>
  <c r="AC246" i="1"/>
  <c r="AC240" i="1"/>
  <c r="AC233" i="1"/>
  <c r="AC228" i="1"/>
  <c r="AC224" i="1"/>
  <c r="AC217" i="1" l="1"/>
  <c r="AB212" i="1" l="1"/>
  <c r="AB211" i="1"/>
  <c r="AC211" i="1" l="1"/>
  <c r="AB287" i="1"/>
  <c r="AE287" i="1" s="1"/>
  <c r="AB296" i="1"/>
  <c r="AB292" i="1"/>
  <c r="AB281" i="1"/>
  <c r="AB284" i="1"/>
  <c r="AB275" i="1"/>
  <c r="AB282" i="1"/>
  <c r="AB272" i="1"/>
  <c r="AB269" i="1"/>
  <c r="AB263" i="1"/>
  <c r="AB256" i="1"/>
  <c r="AB251" i="1"/>
  <c r="AB246" i="1"/>
  <c r="AB240" i="1"/>
  <c r="AB233" i="1"/>
  <c r="AB224" i="1"/>
  <c r="AE224" i="1" s="1"/>
  <c r="AB228" i="1"/>
  <c r="AB217" i="1"/>
  <c r="AD281" i="1" l="1"/>
  <c r="AE281" i="1"/>
  <c r="AD287" i="1"/>
  <c r="AD288" i="1" s="1"/>
  <c r="AD289" i="1" s="1"/>
  <c r="AD290" i="1" s="1"/>
  <c r="AD291" i="1" s="1"/>
  <c r="AB288" i="1"/>
  <c r="AE288" i="1" s="1"/>
  <c r="AE275" i="1"/>
  <c r="AD275" i="1"/>
  <c r="AD276" i="1" s="1"/>
  <c r="AD277" i="1" s="1"/>
  <c r="AD278" i="1" s="1"/>
  <c r="AD279" i="1" s="1"/>
  <c r="AB276" i="1"/>
  <c r="AB277" i="1" s="1"/>
  <c r="AB293" i="1"/>
  <c r="AE292" i="1"/>
  <c r="AD292" i="1"/>
  <c r="AD293" i="1" s="1"/>
  <c r="AD294" i="1" s="1"/>
  <c r="AD295" i="1" s="1"/>
  <c r="AE296" i="1"/>
  <c r="AD296" i="1"/>
  <c r="AD284" i="1"/>
  <c r="AD285" i="1" s="1"/>
  <c r="AD286" i="1" s="1"/>
  <c r="AB285" i="1"/>
  <c r="AE284" i="1"/>
  <c r="AE282" i="1"/>
  <c r="AD282" i="1"/>
  <c r="AD283" i="1" s="1"/>
  <c r="AB283" i="1"/>
  <c r="AB270" i="1"/>
  <c r="AE269" i="1"/>
  <c r="AD269" i="1"/>
  <c r="AD270" i="1" s="1"/>
  <c r="AD271" i="1" s="1"/>
  <c r="AB273" i="1"/>
  <c r="AE272" i="1"/>
  <c r="AD272" i="1"/>
  <c r="AD273" i="1" s="1"/>
  <c r="AD274" i="1" s="1"/>
  <c r="AB257" i="1"/>
  <c r="AE256" i="1"/>
  <c r="AD256" i="1"/>
  <c r="AD257" i="1" s="1"/>
  <c r="AD258" i="1" s="1"/>
  <c r="AD259" i="1" s="1"/>
  <c r="AD260" i="1" s="1"/>
  <c r="AE263" i="1"/>
  <c r="AB264" i="1"/>
  <c r="AD263" i="1"/>
  <c r="AD264" i="1" s="1"/>
  <c r="AD265" i="1" s="1"/>
  <c r="AD266" i="1" s="1"/>
  <c r="AD267" i="1" s="1"/>
  <c r="AE246" i="1"/>
  <c r="AD246" i="1"/>
  <c r="AD247" i="1" s="1"/>
  <c r="AD248" i="1" s="1"/>
  <c r="AD249" i="1" s="1"/>
  <c r="AD250" i="1" s="1"/>
  <c r="AB247" i="1"/>
  <c r="AB252" i="1"/>
  <c r="AE251" i="1"/>
  <c r="AD251" i="1"/>
  <c r="AD252" i="1" s="1"/>
  <c r="AD253" i="1" s="1"/>
  <c r="AD254" i="1" s="1"/>
  <c r="AD255" i="1" s="1"/>
  <c r="AD233" i="1"/>
  <c r="AD234" i="1" s="1"/>
  <c r="AD235" i="1" s="1"/>
  <c r="AD236" i="1" s="1"/>
  <c r="AD237" i="1" s="1"/>
  <c r="AB234" i="1"/>
  <c r="AE233" i="1"/>
  <c r="AD224" i="1"/>
  <c r="AD225" i="1" s="1"/>
  <c r="AD226" i="1" s="1"/>
  <c r="AD227" i="1" s="1"/>
  <c r="AB225" i="1"/>
  <c r="AE225" i="1" s="1"/>
  <c r="AB241" i="1"/>
  <c r="AE240" i="1"/>
  <c r="AD240" i="1"/>
  <c r="AD241" i="1" s="1"/>
  <c r="AD242" i="1" s="1"/>
  <c r="AD243" i="1" s="1"/>
  <c r="AD244" i="1" s="1"/>
  <c r="AB229" i="1"/>
  <c r="AE228" i="1"/>
  <c r="AD228" i="1"/>
  <c r="AD229" i="1" s="1"/>
  <c r="AD230" i="1" s="1"/>
  <c r="AD231" i="1" s="1"/>
  <c r="AD232" i="1" s="1"/>
  <c r="AB218" i="1"/>
  <c r="AD217" i="1"/>
  <c r="AD218" i="1" s="1"/>
  <c r="AD219" i="1" s="1"/>
  <c r="AD220" i="1" s="1"/>
  <c r="AD221" i="1" s="1"/>
  <c r="AE217" i="1"/>
  <c r="AB289" i="1" l="1"/>
  <c r="AB290" i="1" s="1"/>
  <c r="AE276" i="1"/>
  <c r="AD280" i="1"/>
  <c r="AE293" i="1"/>
  <c r="AB294" i="1"/>
  <c r="AB286" i="1"/>
  <c r="AE285" i="1"/>
  <c r="AE283" i="1"/>
  <c r="AB278" i="1"/>
  <c r="AE277" i="1"/>
  <c r="AB274" i="1"/>
  <c r="AE273" i="1"/>
  <c r="AB271" i="1"/>
  <c r="AE270" i="1"/>
  <c r="AD262" i="1"/>
  <c r="AD261" i="1"/>
  <c r="AD268" i="1"/>
  <c r="AB265" i="1"/>
  <c r="AE264" i="1"/>
  <c r="AB258" i="1"/>
  <c r="AE257" i="1"/>
  <c r="AB226" i="1"/>
  <c r="AE226" i="1" s="1"/>
  <c r="AB248" i="1"/>
  <c r="AE247" i="1"/>
  <c r="AB253" i="1"/>
  <c r="AE252" i="1"/>
  <c r="AB235" i="1"/>
  <c r="AE234" i="1"/>
  <c r="AB242" i="1"/>
  <c r="AE241" i="1"/>
  <c r="AD238" i="1"/>
  <c r="AD239" i="1"/>
  <c r="AD245" i="1"/>
  <c r="AB230" i="1"/>
  <c r="AE229" i="1"/>
  <c r="AD223" i="1"/>
  <c r="AD222" i="1"/>
  <c r="AB219" i="1"/>
  <c r="AE218" i="1"/>
  <c r="AE289" i="1" l="1"/>
  <c r="AB295" i="1"/>
  <c r="AE294" i="1"/>
  <c r="AE290" i="1"/>
  <c r="AB291" i="1"/>
  <c r="AE286" i="1"/>
  <c r="AB227" i="1"/>
  <c r="AB279" i="1"/>
  <c r="AE278" i="1"/>
  <c r="AE271" i="1"/>
  <c r="AE274" i="1"/>
  <c r="AE258" i="1"/>
  <c r="AB259" i="1"/>
  <c r="AB266" i="1"/>
  <c r="AE265" i="1"/>
  <c r="AB254" i="1"/>
  <c r="AE253" i="1"/>
  <c r="AB249" i="1"/>
  <c r="AE248" i="1"/>
  <c r="AB243" i="1"/>
  <c r="AE242" i="1"/>
  <c r="AB236" i="1"/>
  <c r="AE235" i="1"/>
  <c r="AB231" i="1"/>
  <c r="AE230" i="1"/>
  <c r="AB220" i="1"/>
  <c r="AE219" i="1"/>
  <c r="AE227" i="1" l="1"/>
  <c r="AE295" i="1"/>
  <c r="AE291" i="1"/>
  <c r="AB280" i="1"/>
  <c r="AE279" i="1"/>
  <c r="AB267" i="1"/>
  <c r="AE266" i="1"/>
  <c r="AB260" i="1"/>
  <c r="AE259" i="1"/>
  <c r="AB250" i="1"/>
  <c r="AE249" i="1"/>
  <c r="AB255" i="1"/>
  <c r="AE254" i="1"/>
  <c r="AB237" i="1"/>
  <c r="AE236" i="1"/>
  <c r="AB244" i="1"/>
  <c r="AE243" i="1"/>
  <c r="AB232" i="1"/>
  <c r="AE231" i="1"/>
  <c r="AB221" i="1"/>
  <c r="AE220" i="1"/>
  <c r="AE280" i="1" l="1"/>
  <c r="AB261" i="1"/>
  <c r="AE261" i="1" s="1"/>
  <c r="AE260" i="1"/>
  <c r="AB262" i="1"/>
  <c r="AE262" i="1" s="1"/>
  <c r="AB268" i="1"/>
  <c r="AE268" i="1" s="1"/>
  <c r="AE267" i="1"/>
  <c r="AE255" i="1"/>
  <c r="AE250" i="1"/>
  <c r="AB245" i="1"/>
  <c r="AE245" i="1" s="1"/>
  <c r="AE244" i="1"/>
  <c r="AB238" i="1"/>
  <c r="AE238" i="1" s="1"/>
  <c r="AE237" i="1"/>
  <c r="AB239" i="1"/>
  <c r="AE239" i="1" s="1"/>
  <c r="AE232" i="1"/>
  <c r="AB222" i="1"/>
  <c r="AE222" i="1" s="1"/>
  <c r="AE221" i="1"/>
  <c r="AB223" i="1"/>
  <c r="AE223" i="1" s="1"/>
  <c r="A2" i="2" l="1"/>
  <c r="A1" i="2"/>
</calcChain>
</file>

<file path=xl/sharedStrings.xml><?xml version="1.0" encoding="utf-8"?>
<sst xmlns="http://schemas.openxmlformats.org/spreadsheetml/2006/main" count="394" uniqueCount="328">
  <si>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</si>
  <si>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</si>
  <si>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</si>
  <si>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リストから選択してください。</t>
    <phoneticPr fontId="5"/>
  </si>
  <si>
    <t>年</t>
    <rPh sb="0" eb="1">
      <t>ネン</t>
    </rPh>
    <phoneticPr fontId="5"/>
  </si>
  <si>
    <t>F.業種情報</t>
    <rPh sb="2" eb="4">
      <t>ギョウシュ</t>
    </rPh>
    <rPh sb="4" eb="6">
      <t>ジョウホウ</t>
    </rPh>
    <phoneticPr fontId="5"/>
  </si>
  <si>
    <t>希望</t>
    <rPh sb="0" eb="2">
      <t>キボウ</t>
    </rPh>
    <phoneticPr fontId="5"/>
  </si>
  <si>
    <t>情報処理</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</si>
  <si>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</si>
  <si>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</si>
  <si>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</si>
  <si>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</si>
  <si>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</si>
  <si>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</si>
  <si>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</si>
  <si>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</si>
  <si>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</si>
  <si>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</si>
  <si>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</si>
  <si>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</si>
  <si>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</si>
  <si>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</si>
  <si>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</si>
  <si>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</si>
  <si>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</si>
  <si>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</si>
  <si>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</si>
  <si>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</si>
  <si>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</si>
  <si>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</si>
  <si>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</si>
  <si>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</si>
  <si>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</si>
  <si>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</si>
  <si>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</si>
  <si>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</si>
  <si>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</si>
  <si>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</si>
  <si>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</si>
  <si>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</si>
  <si>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</si>
  <si>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</si>
  <si>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</si>
  <si>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</si>
  <si>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</si>
  <si>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</si>
  <si>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</si>
  <si>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千円</t>
    <rPh sb="0" eb="2">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</si>
  <si>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</si>
  <si>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</si>
  <si>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</si>
  <si>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</si>
  <si>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</si>
  <si>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</si>
  <si>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</si>
  <si>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</si>
  <si>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</si>
  <si>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</si>
  <si>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</si>
  <si>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</si>
  <si>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</si>
  <si>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例)2025/4/1</t>
    <phoneticPr fontId="5"/>
  </si>
  <si>
    <t>役務に係る入札に参加する資格の審査を申請します。</t>
    <rPh sb="0" eb="2">
      <t>エキム</t>
    </rPh>
    <phoneticPr fontId="5"/>
  </si>
  <si>
    <t>避難先郵便番号</t>
    <rPh sb="3" eb="7">
      <t>ユウビンバンゴウ</t>
    </rPh>
    <phoneticPr fontId="6"/>
  </si>
  <si>
    <t>避難先住所</t>
    <rPh sb="3" eb="5">
      <t>ジュウショ</t>
    </rPh>
    <phoneticPr fontId="6"/>
  </si>
  <si>
    <t>避難先電話番号</t>
    <rPh sb="3" eb="5">
      <t>デンワ</t>
    </rPh>
    <rPh sb="5" eb="7">
      <t>バンゴウ</t>
    </rPh>
    <phoneticPr fontId="6"/>
  </si>
  <si>
    <t>避難先ＦＡＸ番号</t>
    <rPh sb="6" eb="8">
      <t>バンゴウ</t>
    </rPh>
    <phoneticPr fontId="6"/>
  </si>
  <si>
    <t>自己資本額</t>
    <rPh sb="0" eb="2">
      <t>ジコ</t>
    </rPh>
    <rPh sb="2" eb="5">
      <t>シホンガク</t>
    </rPh>
    <phoneticPr fontId="6"/>
  </si>
  <si>
    <t>合計</t>
    <phoneticPr fontId="5"/>
  </si>
  <si>
    <t>計</t>
    <rPh sb="0" eb="1">
      <t>ケイ</t>
    </rPh>
    <phoneticPr fontId="5"/>
  </si>
  <si>
    <t>工員等</t>
    <phoneticPr fontId="5"/>
  </si>
  <si>
    <t>技術関係職員</t>
    <phoneticPr fontId="5"/>
  </si>
  <si>
    <t>事務関係職員</t>
    <phoneticPr fontId="5"/>
  </si>
  <si>
    <t>経験年数</t>
    <phoneticPr fontId="5"/>
  </si>
  <si>
    <t>３年以上</t>
    <phoneticPr fontId="5"/>
  </si>
  <si>
    <t>３年未満</t>
    <phoneticPr fontId="5"/>
  </si>
  <si>
    <t>希望大分類NO</t>
    <rPh sb="0" eb="2">
      <t>キボウ</t>
    </rPh>
    <rPh sb="2" eb="5">
      <t>ダイブンルイ</t>
    </rPh>
    <phoneticPr fontId="5"/>
  </si>
  <si>
    <t>上が空なのに入力がある</t>
    <rPh sb="0" eb="1">
      <t>ジョウ</t>
    </rPh>
    <rPh sb="2" eb="3">
      <t>カラ</t>
    </rPh>
    <rPh sb="6" eb="8">
      <t>ニュウリョク</t>
    </rPh>
    <phoneticPr fontId="5"/>
  </si>
  <si>
    <t>第１希望</t>
    <rPh sb="0" eb="1">
      <t>ダイ</t>
    </rPh>
    <rPh sb="2" eb="4">
      <t>キボウ</t>
    </rPh>
    <phoneticPr fontId="5"/>
  </si>
  <si>
    <t>第２希望</t>
    <rPh sb="0" eb="1">
      <t>ダイ</t>
    </rPh>
    <rPh sb="2" eb="4">
      <t>キボウ</t>
    </rPh>
    <phoneticPr fontId="5"/>
  </si>
  <si>
    <t>第３希望</t>
    <rPh sb="0" eb="1">
      <t>ダイ</t>
    </rPh>
    <rPh sb="2" eb="4">
      <t>キボウ</t>
    </rPh>
    <phoneticPr fontId="5"/>
  </si>
  <si>
    <t>0100 建物設備管理</t>
  </si>
  <si>
    <t>0200 通信設備管理</t>
  </si>
  <si>
    <t>0300 建物等清掃</t>
  </si>
  <si>
    <t>0400 緑地管理・道路清掃</t>
  </si>
  <si>
    <t>0500 害虫等駆除</t>
  </si>
  <si>
    <t>0600 警備・受付</t>
  </si>
  <si>
    <t>0700 リース・レンタル</t>
  </si>
  <si>
    <t>0800 廃棄物処理処分</t>
  </si>
  <si>
    <t>0900 情報処理</t>
  </si>
  <si>
    <t>1000 給食</t>
  </si>
  <si>
    <t>1100 調査・検査</t>
  </si>
  <si>
    <t>1200 上下水道施設管理</t>
  </si>
  <si>
    <t>1300 その他施設管理運営</t>
  </si>
  <si>
    <t>1400 森林整備</t>
  </si>
  <si>
    <t>1500 運搬・運送</t>
  </si>
  <si>
    <t>1600 映画等製作・広告・催事・印刷</t>
  </si>
  <si>
    <t>1700 除染業務</t>
  </si>
  <si>
    <t>1800 その他</t>
  </si>
  <si>
    <t>　</t>
  </si>
  <si>
    <t>大分類希望数</t>
    <rPh sb="0" eb="3">
      <t>ダイブンルイ</t>
    </rPh>
    <rPh sb="3" eb="5">
      <t>キボウ</t>
    </rPh>
    <rPh sb="5" eb="6">
      <t>スウ</t>
    </rPh>
    <phoneticPr fontId="5"/>
  </si>
  <si>
    <t>小分類○数</t>
    <rPh sb="0" eb="3">
      <t>ショウブンルイ</t>
    </rPh>
    <rPh sb="4" eb="5">
      <t>スウ</t>
    </rPh>
    <phoneticPr fontId="5"/>
  </si>
  <si>
    <t>希望未選択エラー</t>
    <rPh sb="0" eb="2">
      <t>キボウ</t>
    </rPh>
    <rPh sb="2" eb="5">
      <t>ミセンタク</t>
    </rPh>
    <phoneticPr fontId="5"/>
  </si>
  <si>
    <t>希望選択エラー</t>
    <rPh sb="0" eb="2">
      <t>キボウ</t>
    </rPh>
    <rPh sb="2" eb="4">
      <t>センタク</t>
    </rPh>
    <phoneticPr fontId="5"/>
  </si>
  <si>
    <t>業務内容</t>
    <rPh sb="0" eb="4">
      <t>ギョウムナイヨウ</t>
    </rPh>
    <phoneticPr fontId="5"/>
  </si>
  <si>
    <t>0100</t>
    <phoneticPr fontId="5"/>
  </si>
  <si>
    <t>建物設備管理</t>
    <phoneticPr fontId="5"/>
  </si>
  <si>
    <t>0101</t>
    <phoneticPr fontId="5"/>
  </si>
  <si>
    <t>自家用電気工作物保安管理</t>
    <phoneticPr fontId="5"/>
  </si>
  <si>
    <t>電気設備</t>
    <phoneticPr fontId="5"/>
  </si>
  <si>
    <t>冷暖房設備</t>
    <phoneticPr fontId="5"/>
  </si>
  <si>
    <t>消防設備</t>
    <phoneticPr fontId="5"/>
  </si>
  <si>
    <t>空調設備</t>
    <phoneticPr fontId="5"/>
  </si>
  <si>
    <t>0102</t>
    <phoneticPr fontId="5"/>
  </si>
  <si>
    <t>0103</t>
    <phoneticPr fontId="5"/>
  </si>
  <si>
    <t>0104</t>
    <phoneticPr fontId="5"/>
  </si>
  <si>
    <t>0105</t>
    <phoneticPr fontId="5"/>
  </si>
  <si>
    <t>0106</t>
    <phoneticPr fontId="5"/>
  </si>
  <si>
    <t>エレベーター設備</t>
    <phoneticPr fontId="5"/>
  </si>
  <si>
    <t>その他設備</t>
    <phoneticPr fontId="5"/>
  </si>
  <si>
    <t>0109</t>
    <phoneticPr fontId="5"/>
  </si>
  <si>
    <t>建設業退職金共済組合または中小企業退職共済事業団に加入している場合は、リストから「有」を選択してください。</t>
    <phoneticPr fontId="5"/>
  </si>
  <si>
    <t>退職加入の有無</t>
    <rPh sb="0" eb="4">
      <t>タイショクカニュウ</t>
    </rPh>
    <rPh sb="5" eb="7">
      <t>ウム</t>
    </rPh>
    <phoneticPr fontId="24"/>
  </si>
  <si>
    <t>福島県内の優良工事の</t>
    <phoneticPr fontId="5"/>
  </si>
  <si>
    <t>有無(過去２年間)</t>
    <phoneticPr fontId="5"/>
  </si>
  <si>
    <t>福島県外の優良工事の</t>
    <rPh sb="3" eb="4">
      <t>ガイ</t>
    </rPh>
    <phoneticPr fontId="5"/>
  </si>
  <si>
    <t>ISO9001取得の有無</t>
    <phoneticPr fontId="5"/>
  </si>
  <si>
    <t>ISO14001取得の有無</t>
    <phoneticPr fontId="5"/>
  </si>
  <si>
    <t>電話交換機</t>
  </si>
  <si>
    <t>0202</t>
  </si>
  <si>
    <t>無線設備機</t>
  </si>
  <si>
    <t>0203</t>
  </si>
  <si>
    <t>電気通信機器</t>
  </si>
  <si>
    <t>0209</t>
  </si>
  <si>
    <t>その他通信設備</t>
  </si>
  <si>
    <t>0201</t>
    <phoneticPr fontId="5"/>
  </si>
  <si>
    <t>0301</t>
  </si>
  <si>
    <t>庁舎清掃</t>
  </si>
  <si>
    <t>0302</t>
  </si>
  <si>
    <t>室内環境測定</t>
  </si>
  <si>
    <t>0303</t>
  </si>
  <si>
    <t>浄化槽清掃・点検</t>
  </si>
  <si>
    <t>0304</t>
  </si>
  <si>
    <t>貯水槽清掃・点検</t>
  </si>
  <si>
    <t>0309</t>
  </si>
  <si>
    <t>その他清掃</t>
  </si>
  <si>
    <t>0401</t>
  </si>
  <si>
    <t>除草・草刈</t>
  </si>
  <si>
    <t>0402</t>
  </si>
  <si>
    <t>草地管理</t>
  </si>
  <si>
    <t>0403</t>
  </si>
  <si>
    <t>樹木管理</t>
  </si>
  <si>
    <t>0404</t>
  </si>
  <si>
    <t>草花管理</t>
  </si>
  <si>
    <t>0405</t>
  </si>
  <si>
    <t>道路清掃</t>
  </si>
  <si>
    <t>0406</t>
  </si>
  <si>
    <t>河川清掃</t>
  </si>
  <si>
    <t>0407</t>
  </si>
  <si>
    <t>公園清掃</t>
  </si>
  <si>
    <t>0501</t>
  </si>
  <si>
    <t>建物（鼠・衛生害虫駆除）</t>
  </si>
  <si>
    <t>0502</t>
  </si>
  <si>
    <t>樹木</t>
  </si>
  <si>
    <t>0503</t>
  </si>
  <si>
    <t>シロアリ防除</t>
  </si>
  <si>
    <t>0504</t>
  </si>
  <si>
    <t>鳥害駆除</t>
  </si>
  <si>
    <t>0505</t>
  </si>
  <si>
    <t>蜂駆除</t>
  </si>
  <si>
    <t>0509</t>
  </si>
  <si>
    <t>その他駆除</t>
  </si>
  <si>
    <t>0601</t>
  </si>
  <si>
    <t>施設警備・雑踏警備</t>
  </si>
  <si>
    <t>0602</t>
  </si>
  <si>
    <t>機械警備</t>
  </si>
  <si>
    <t>0603</t>
  </si>
  <si>
    <t>受付・案内</t>
  </si>
  <si>
    <t>0604</t>
  </si>
  <si>
    <t>施設運営受託</t>
  </si>
  <si>
    <t>0609</t>
  </si>
  <si>
    <t>その他警備・受付</t>
  </si>
  <si>
    <t>0701</t>
  </si>
  <si>
    <t>建物等賃貸</t>
  </si>
  <si>
    <t>0702</t>
  </si>
  <si>
    <t>車輌賃貸</t>
  </si>
  <si>
    <t>0703</t>
  </si>
  <si>
    <t>ＯＡ機器賃貸</t>
  </si>
  <si>
    <t>0704</t>
  </si>
  <si>
    <t>建設機械等</t>
  </si>
  <si>
    <t>0709</t>
  </si>
  <si>
    <t>その他リース・レンタル</t>
  </si>
  <si>
    <t>0801</t>
  </si>
  <si>
    <t>一般廃棄物処理（収集・運搬）</t>
  </si>
  <si>
    <t>0802</t>
  </si>
  <si>
    <t>一般廃棄物処理（処分）</t>
  </si>
  <si>
    <t>0803</t>
  </si>
  <si>
    <t>産業廃棄物処理（収集・運搬）</t>
  </si>
  <si>
    <t>0804</t>
  </si>
  <si>
    <t>産業廃棄物処理（処分）</t>
  </si>
  <si>
    <t>0805</t>
  </si>
  <si>
    <t>特別管理産業廃棄物処理（収集・運搬）</t>
  </si>
  <si>
    <t>0806</t>
  </si>
  <si>
    <t>特別管理産業廃棄物処理（処分）</t>
  </si>
  <si>
    <t>0809</t>
  </si>
  <si>
    <t>その他廃棄物処理</t>
  </si>
  <si>
    <t>0901</t>
  </si>
  <si>
    <t>システム開発・監理・運用</t>
  </si>
  <si>
    <t>0902</t>
  </si>
  <si>
    <t>計算処理・電算処理</t>
  </si>
  <si>
    <t>0903</t>
  </si>
  <si>
    <t>データ入力</t>
  </si>
  <si>
    <t>0904</t>
  </si>
  <si>
    <t>ＯＡ機器保守</t>
  </si>
  <si>
    <t>0905</t>
  </si>
  <si>
    <t>電算機オペレーション</t>
  </si>
  <si>
    <t>0909</t>
  </si>
  <si>
    <t>その他情報処理</t>
  </si>
  <si>
    <t>1001</t>
  </si>
  <si>
    <t>学校給食</t>
  </si>
  <si>
    <t>1002</t>
  </si>
  <si>
    <t>食器洗浄</t>
  </si>
  <si>
    <t>1003</t>
  </si>
  <si>
    <t>給食配膳・運搬</t>
  </si>
  <si>
    <t>1101</t>
  </si>
  <si>
    <t>環境調査・検査</t>
  </si>
  <si>
    <t>1102</t>
  </si>
  <si>
    <t>土壌汚染調査</t>
  </si>
  <si>
    <t>1109</t>
  </si>
  <si>
    <t>その他検査</t>
  </si>
  <si>
    <t>1201</t>
  </si>
  <si>
    <t>上水道施設運営管理</t>
  </si>
  <si>
    <t>1202</t>
  </si>
  <si>
    <t>下水道施設運営管理</t>
  </si>
  <si>
    <t>1203</t>
  </si>
  <si>
    <t>水道管路管理</t>
  </si>
  <si>
    <t>1204</t>
  </si>
  <si>
    <t>下水道管渠管理</t>
  </si>
  <si>
    <t>1205</t>
  </si>
  <si>
    <t>下水道管テレビカメラ調査</t>
  </si>
  <si>
    <t>1209</t>
  </si>
  <si>
    <t>その他上下水道施設管理</t>
  </si>
  <si>
    <t>1301</t>
  </si>
  <si>
    <t>1401</t>
  </si>
  <si>
    <t>松くい虫・カシノナガキクイムシ防除</t>
  </si>
  <si>
    <t>1409</t>
  </si>
  <si>
    <t>その他森林整備</t>
  </si>
  <si>
    <t>1501</t>
  </si>
  <si>
    <t>運搬・保管</t>
  </si>
  <si>
    <t>1502</t>
  </si>
  <si>
    <t>運行代行</t>
  </si>
  <si>
    <t>1509</t>
  </si>
  <si>
    <t>梱包・発送</t>
  </si>
  <si>
    <t>1601</t>
  </si>
  <si>
    <t>映画・ビデオ製作</t>
  </si>
  <si>
    <t>1602</t>
  </si>
  <si>
    <t>写真撮影</t>
  </si>
  <si>
    <t>1603</t>
  </si>
  <si>
    <t>広告代行</t>
  </si>
  <si>
    <t>1604</t>
  </si>
  <si>
    <t>催事</t>
  </si>
  <si>
    <t>1605</t>
  </si>
  <si>
    <t>印刷・デザイン</t>
  </si>
  <si>
    <t>1701</t>
  </si>
  <si>
    <t>アドバイザー業務</t>
  </si>
  <si>
    <t>1702</t>
  </si>
  <si>
    <t>作業計画策定業務</t>
  </si>
  <si>
    <t>1703</t>
  </si>
  <si>
    <t>線量等測定業務</t>
  </si>
  <si>
    <t>1709</t>
  </si>
  <si>
    <t>その他の除染業務</t>
  </si>
  <si>
    <t>1801</t>
  </si>
  <si>
    <t>0200</t>
  </si>
  <si>
    <t>通信設備管理</t>
  </si>
  <si>
    <t>0300</t>
  </si>
  <si>
    <t>建物等清掃</t>
  </si>
  <si>
    <t>0400</t>
  </si>
  <si>
    <t>緑地管理・道路清掃</t>
  </si>
  <si>
    <t>0500</t>
  </si>
  <si>
    <t>害虫等駆除</t>
  </si>
  <si>
    <t>0600</t>
  </si>
  <si>
    <t>警備・受付</t>
  </si>
  <si>
    <t>0700</t>
  </si>
  <si>
    <t>リース・レンタル</t>
  </si>
  <si>
    <t>0800</t>
  </si>
  <si>
    <t>廃棄物処理処分</t>
  </si>
  <si>
    <t>0900</t>
  </si>
  <si>
    <t>1000</t>
  </si>
  <si>
    <t>給食</t>
  </si>
  <si>
    <t>1100</t>
  </si>
  <si>
    <t>調査・検査</t>
  </si>
  <si>
    <t>1200</t>
  </si>
  <si>
    <t>上下水道施設管理</t>
  </si>
  <si>
    <t>1300</t>
  </si>
  <si>
    <t>その他施設管理運営</t>
  </si>
  <si>
    <t>1400</t>
  </si>
  <si>
    <t>森林整備</t>
  </si>
  <si>
    <t>1500</t>
  </si>
  <si>
    <t>運搬・運送</t>
  </si>
  <si>
    <t>1600</t>
  </si>
  <si>
    <t>映画等製作・広告・催事・印刷</t>
  </si>
  <si>
    <t>1700</t>
  </si>
  <si>
    <t>除染業務</t>
  </si>
  <si>
    <t>1800</t>
  </si>
  <si>
    <t>売上高</t>
    <rPh sb="0" eb="3">
      <t>ウリアゲダカ</t>
    </rPh>
    <phoneticPr fontId="6"/>
  </si>
  <si>
    <t>営業種目</t>
    <phoneticPr fontId="5"/>
  </si>
  <si>
    <t>売上高</t>
    <rPh sb="0" eb="3">
      <t>ウリアゲダカ</t>
    </rPh>
    <phoneticPr fontId="5"/>
  </si>
  <si>
    <t>臨時職員、派遣等を除いた人数を入力してください。</t>
    <phoneticPr fontId="5"/>
  </si>
  <si>
    <t>避難先メールアドレス</t>
    <rPh sb="0" eb="3">
      <t>ヒナンサキ</t>
    </rPh>
    <phoneticPr fontId="6"/>
  </si>
  <si>
    <t>E.経営情報</t>
    <rPh sb="2" eb="4">
      <t>ケイエイ</t>
    </rPh>
    <rPh sb="4" eb="6">
      <t>ジョウホウ</t>
    </rPh>
    <phoneticPr fontId="5"/>
  </si>
  <si>
    <t>希望する営業種目</t>
    <rPh sb="4" eb="8">
      <t>エイギョウシュモク</t>
    </rPh>
    <phoneticPr fontId="5"/>
  </si>
  <si>
    <t xml:space="preserve"> *1 売上高を算出した年数（2または3）をリストから選択してください。</t>
    <rPh sb="4" eb="7">
      <t>ウリアゲダカ</t>
    </rPh>
    <phoneticPr fontId="5"/>
  </si>
  <si>
    <t>希望する業務内容の種類等</t>
    <rPh sb="0" eb="2">
      <t>キボウ</t>
    </rPh>
    <rPh sb="4" eb="6">
      <t>ギョウム</t>
    </rPh>
    <rPh sb="6" eb="8">
      <t>ナイヨウ</t>
    </rPh>
    <rPh sb="9" eb="12">
      <t>シュルイトウ</t>
    </rPh>
    <phoneticPr fontId="6"/>
  </si>
  <si>
    <t>希望する営業種目</t>
    <rPh sb="0" eb="2">
      <t>キボウ</t>
    </rPh>
    <rPh sb="4" eb="6">
      <t>エイギョウ</t>
    </rPh>
    <phoneticPr fontId="5"/>
  </si>
  <si>
    <t>資格を希望する場合、リストから営業種目を選択してください。
第１希望は必ず選択してください。第２希望、第３希望は、希望がある場合にのみ上から順に選択してください。</t>
    <rPh sb="0" eb="2">
      <t>シカク</t>
    </rPh>
    <rPh sb="15" eb="19">
      <t>エイギョウシュモク</t>
    </rPh>
    <rPh sb="30" eb="31">
      <t>ダイ</t>
    </rPh>
    <rPh sb="32" eb="34">
      <t>キボウ</t>
    </rPh>
    <rPh sb="35" eb="36">
      <t>カナラ</t>
    </rPh>
    <rPh sb="37" eb="39">
      <t>センタク</t>
    </rPh>
    <rPh sb="46" eb="47">
      <t>ダイ</t>
    </rPh>
    <rPh sb="48" eb="50">
      <t>キボウ</t>
    </rPh>
    <rPh sb="51" eb="52">
      <t>ダイ</t>
    </rPh>
    <rPh sb="53" eb="55">
      <t>キボウ</t>
    </rPh>
    <rPh sb="57" eb="59">
      <t>キボウ</t>
    </rPh>
    <rPh sb="62" eb="64">
      <t>バアイ</t>
    </rPh>
    <rPh sb="67" eb="68">
      <t>ウエ</t>
    </rPh>
    <rPh sb="70" eb="71">
      <t>ジュン</t>
    </rPh>
    <rPh sb="72" eb="74">
      <t>センタク</t>
    </rPh>
    <phoneticPr fontId="5"/>
  </si>
  <si>
    <t>資格を希望する場合、(2)で希望した営業種目に含まれる業務内容の希望欄に、リストから「○」を選択してください。複数選択可。</t>
    <phoneticPr fontId="5"/>
  </si>
  <si>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</si>
  <si>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</si>
  <si>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r>
      <t>計算基準</t>
    </r>
    <r>
      <rPr>
        <sz val="11"/>
        <color rgb="FFFF0000"/>
        <rFont val="ＭＳ ゴシック"/>
        <family val="3"/>
        <charset val="128"/>
      </rPr>
      <t>*1</t>
    </r>
    <rPh sb="0" eb="4">
      <t>ケイサンキジュン</t>
    </rPh>
    <phoneticPr fontId="5"/>
  </si>
  <si>
    <t>年平均</t>
    <phoneticPr fontId="5"/>
  </si>
  <si>
    <t>その他</t>
    <phoneticPr fontId="5"/>
  </si>
  <si>
    <r>
      <t>上記以外の業務</t>
    </r>
    <r>
      <rPr>
        <sz val="11"/>
        <color rgb="FFFF0000"/>
        <rFont val="ＭＳ ゴシック"/>
        <family val="3"/>
        <charset val="128"/>
      </rPr>
      <t>*1</t>
    </r>
    <phoneticPr fontId="5"/>
  </si>
  <si>
    <t>東日本大震災の影響により避難先で営業している企業で、入札参加資格認定の通知書の送付先や連絡先が上記入力の住所等と異なる場合は、避難先情報を入力してください。</t>
    <phoneticPr fontId="5"/>
  </si>
  <si>
    <t>Ver.8.0.1</t>
    <phoneticPr fontId="5"/>
  </si>
  <si>
    <t>07_浪江町</t>
  </si>
  <si>
    <t>役務</t>
  </si>
  <si>
    <t>8.0.1</t>
  </si>
  <si>
    <t>浪江町 入札(指名競争)参加資格審査申請書【役務】</t>
    <rPh sb="4" eb="6">
      <t>ニュウサツ</t>
    </rPh>
    <rPh sb="7" eb="9">
      <t>シメイ</t>
    </rPh>
    <rPh sb="9" eb="11">
      <t>キョウソウ</t>
    </rPh>
    <rPh sb="22" eb="24">
      <t>エキム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</si>
</sst>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theme="1"/>
      <name val="ＭＳ ゴシック"/>
      <family val="3"/>
      <charset val="128"/>
    </font>
    <font>
      <sz val="8"/>
      <color theme="1"/>
      <name val="ＭＳ ゴシック"/>
      <family val="3"/>
      <charset val="128"/>
    </font>
    <font>
      <sz val="18"/>
      <color theme="3"/>
      <name val="ＭＳ Ｐゴシック"/>
      <family val="2"/>
      <charset val="128"/>
      <scheme val="major"/>
    </font>
    <font>
      <sz val="6"/>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7" tint="0.59999389629810485"/>
        <bgColor indexed="64"/>
      </patternFill>
    </fill>
    <fill>
      <patternFill patternType="solid">
        <fgColor theme="7" tint="0.79998168889431442"/>
        <bgColor indexed="64"/>
      </patternFill>
    </fill>
  </fills>
  <borders count="4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style="thin">
        <color indexed="64"/>
      </top>
      <bottom style="hair">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right style="thin">
        <color theme="1"/>
      </right>
      <top/>
      <bottom/>
      <diagonal/>
    </border>
    <border>
      <left style="thin">
        <color theme="1"/>
      </left>
      <right/>
      <top style="thin">
        <color auto="1"/>
      </top>
      <bottom style="thin">
        <color auto="1"/>
      </bottom>
      <diagonal/>
    </border>
    <border>
      <left style="thin">
        <color theme="1"/>
      </left>
      <right style="hair">
        <color indexed="64"/>
      </right>
      <top style="thin">
        <color auto="1"/>
      </top>
      <bottom/>
      <diagonal/>
    </border>
    <border>
      <left/>
      <right style="hair">
        <color indexed="64"/>
      </right>
      <top style="thin">
        <color auto="1"/>
      </top>
      <bottom/>
      <diagonal/>
    </border>
    <border>
      <left style="thin">
        <color theme="1"/>
      </left>
      <right style="hair">
        <color indexed="64"/>
      </right>
      <top/>
      <bottom/>
      <diagonal/>
    </border>
    <border>
      <left style="hair">
        <color indexed="64"/>
      </left>
      <right/>
      <top/>
      <bottom/>
      <diagonal/>
    </border>
    <border>
      <left/>
      <right style="hair">
        <color indexed="64"/>
      </right>
      <top/>
      <bottom/>
      <diagonal/>
    </border>
    <border>
      <left style="thin">
        <color theme="1"/>
      </left>
      <right style="hair">
        <color indexed="64"/>
      </right>
      <top/>
      <bottom style="thin">
        <color indexed="64"/>
      </bottom>
      <diagonal/>
    </border>
    <border>
      <left style="hair">
        <color indexed="64"/>
      </left>
      <right style="thin">
        <color indexed="64"/>
      </right>
      <top style="thin">
        <color auto="1"/>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theme="1"/>
      </left>
      <right style="hair">
        <color indexed="64"/>
      </right>
      <top style="thin">
        <color auto="1"/>
      </top>
      <bottom style="thin">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70">
    <xf numFmtId="0" fontId="0" fillId="0" borderId="0" xfId="0">
      <alignment vertical="center"/>
    </xf>
    <xf numFmtId="49" fontId="18" fillId="2" borderId="0" xfId="0" applyNumberFormat="1" applyFont="1" applyFill="1" applyAlignment="1" applyProtection="1">
      <alignment horizontal="left" vertical="center"/>
      <protection locked="0"/>
    </xf>
    <xf numFmtId="38" fontId="4" fillId="0" borderId="0" xfId="18" applyFont="1" applyProtection="1">
      <alignment vertical="center"/>
    </xf>
    <xf numFmtId="38" fontId="15" fillId="0" borderId="0" xfId="18" applyFont="1" applyAlignment="1" applyProtection="1">
      <alignment vertical="top"/>
    </xf>
    <xf numFmtId="49" fontId="18" fillId="2" borderId="44" xfId="2" applyNumberFormat="1" applyFont="1" applyFill="1" applyBorder="1" applyAlignment="1" applyProtection="1">
      <alignment horizontal="center" vertical="center"/>
      <protection locked="0"/>
    </xf>
    <xf numFmtId="49" fontId="18" fillId="2" borderId="45" xfId="2" applyNumberFormat="1" applyFont="1" applyFill="1" applyBorder="1" applyAlignment="1" applyProtection="1">
      <alignment horizontal="center" vertical="center"/>
      <protection locked="0"/>
    </xf>
    <xf numFmtId="49" fontId="18" fillId="2" borderId="46" xfId="2" applyNumberFormat="1" applyFont="1" applyFill="1" applyBorder="1" applyAlignment="1" applyProtection="1">
      <alignment horizontal="center" vertical="center"/>
      <protection locked="0"/>
    </xf>
    <xf numFmtId="49" fontId="18" fillId="2" borderId="29" xfId="2" applyNumberFormat="1" applyFont="1" applyFill="1" applyBorder="1" applyAlignment="1" applyProtection="1">
      <alignment horizontal="center" vertical="center"/>
      <protection locked="0"/>
    </xf>
    <xf numFmtId="49" fontId="18" fillId="2" borderId="0" xfId="2" applyNumberFormat="1" applyFont="1" applyFill="1" applyAlignment="1" applyProtection="1">
      <alignment horizontal="left" vertical="center"/>
      <protection locked="0"/>
    </xf>
    <xf numFmtId="49" fontId="18" fillId="2" borderId="24" xfId="0" applyNumberFormat="1" applyFont="1" applyFill="1" applyBorder="1" applyAlignment="1" applyProtection="1">
      <alignment horizontal="right" vertical="center"/>
      <protection locked="0"/>
    </xf>
    <xf numFmtId="49" fontId="18" fillId="2" borderId="3" xfId="0" applyNumberFormat="1" applyFont="1" applyFill="1" applyBorder="1" applyAlignment="1" applyProtection="1">
      <alignment horizontal="right" vertical="center"/>
      <protection locked="0"/>
    </xf>
    <xf numFmtId="49" fontId="18" fillId="2" borderId="4" xfId="0" applyNumberFormat="1" applyFont="1" applyFill="1" applyBorder="1" applyAlignment="1" applyProtection="1">
      <alignment horizontal="right" vertical="center"/>
      <protection locked="0"/>
    </xf>
    <xf numFmtId="38" fontId="18" fillId="2" borderId="9" xfId="18" applyFont="1" applyFill="1" applyBorder="1" applyAlignment="1" applyProtection="1">
      <alignment horizontal="right" vertical="center"/>
      <protection locked="0"/>
    </xf>
    <xf numFmtId="38" fontId="18" fillId="2" borderId="11" xfId="18" applyFont="1" applyFill="1" applyBorder="1" applyAlignment="1" applyProtection="1">
      <alignment horizontal="right" vertical="center"/>
      <protection locked="0"/>
    </xf>
    <xf numFmtId="38" fontId="18" fillId="2" borderId="24" xfId="1" applyNumberFormat="1" applyFont="1" applyFill="1" applyBorder="1" applyAlignment="1" applyProtection="1">
      <alignment horizontal="right" vertical="center"/>
      <protection locked="0"/>
    </xf>
    <xf numFmtId="38" fontId="18" fillId="2" borderId="3" xfId="1" applyNumberFormat="1" applyFont="1" applyFill="1" applyBorder="1" applyAlignment="1" applyProtection="1">
      <alignment horizontal="right" vertical="center"/>
      <protection locked="0"/>
    </xf>
    <xf numFmtId="38" fontId="18" fillId="2" borderId="4" xfId="1" applyNumberFormat="1" applyFont="1" applyFill="1" applyBorder="1" applyAlignment="1" applyProtection="1">
      <alignment horizontal="right" vertical="center"/>
      <protection locked="0"/>
    </xf>
    <xf numFmtId="38" fontId="18" fillId="2" borderId="0" xfId="0" applyNumberFormat="1" applyFont="1" applyFill="1" applyAlignment="1" applyProtection="1">
      <alignment horizontal="right" vertical="center"/>
      <protection locked="0"/>
    </xf>
    <xf numFmtId="49"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38" fontId="18" fillId="2" borderId="12"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38" fontId="18" fillId="2" borderId="25" xfId="1" applyNumberFormat="1" applyFont="1" applyFill="1" applyBorder="1" applyAlignment="1" applyProtection="1">
      <alignment horizontal="right" vertical="center"/>
      <protection locked="0"/>
    </xf>
    <xf numFmtId="38" fontId="18" fillId="2" borderId="26" xfId="1" applyNumberFormat="1" applyFont="1" applyFill="1" applyBorder="1" applyAlignment="1" applyProtection="1">
      <alignment horizontal="right" vertical="center"/>
      <protection locked="0"/>
    </xf>
    <xf numFmtId="38" fontId="18" fillId="2" borderId="9" xfId="1" applyNumberFormat="1" applyFont="1" applyFill="1" applyBorder="1" applyAlignment="1" applyProtection="1">
      <alignment horizontal="right" vertical="center"/>
      <protection locked="0"/>
    </xf>
    <xf numFmtId="38" fontId="18" fillId="2" borderId="10" xfId="1" applyNumberFormat="1" applyFont="1" applyFill="1" applyBorder="1" applyAlignment="1" applyProtection="1">
      <alignment horizontal="right" vertical="center"/>
      <protection locked="0"/>
    </xf>
    <xf numFmtId="38" fontId="18" fillId="2" borderId="5" xfId="1" applyNumberFormat="1" applyFont="1" applyFill="1" applyBorder="1" applyAlignment="1" applyProtection="1">
      <alignment horizontal="right" vertical="center"/>
      <protection locked="0"/>
    </xf>
    <xf numFmtId="38" fontId="18" fillId="2" borderId="7" xfId="1" applyNumberFormat="1" applyFont="1" applyFill="1" applyBorder="1" applyAlignment="1" applyProtection="1">
      <alignment horizontal="right" vertical="center"/>
      <protection locked="0"/>
    </xf>
    <xf numFmtId="38" fontId="18" fillId="2" borderId="8" xfId="1" applyNumberFormat="1" applyFont="1" applyFill="1" applyBorder="1" applyAlignment="1" applyProtection="1">
      <alignment horizontal="right" vertical="center"/>
      <protection locked="0"/>
    </xf>
    <xf numFmtId="38" fontId="18" fillId="2" borderId="11" xfId="1" applyNumberFormat="1" applyFont="1" applyFill="1" applyBorder="1" applyAlignment="1" applyProtection="1">
      <alignment horizontal="right" vertical="center"/>
      <protection locked="0"/>
    </xf>
    <xf numFmtId="38" fontId="18" fillId="2" borderId="22" xfId="1" applyNumberFormat="1" applyFont="1" applyFill="1" applyBorder="1" applyAlignment="1" applyProtection="1">
      <alignment horizontal="right" vertical="center"/>
      <protection locked="0"/>
    </xf>
    <xf numFmtId="38" fontId="18" fillId="2" borderId="28" xfId="1" applyNumberFormat="1"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182"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78" fontId="18" fillId="2" borderId="0" xfId="0" applyNumberFormat="1" applyFont="1" applyFill="1" applyAlignment="1" applyProtection="1">
      <alignment horizontal="right" vertical="center"/>
      <protection locked="0"/>
    </xf>
    <xf numFmtId="178" fontId="18" fillId="2" borderId="0" xfId="0" applyNumberFormat="1" applyFont="1" applyFill="1" applyAlignment="1" applyProtection="1">
      <alignment horizontal="left" vertical="center"/>
      <protection locked="0"/>
    </xf>
    <xf numFmtId="49" fontId="18" fillId="2" borderId="22" xfId="2" applyNumberFormat="1" applyFont="1" applyFill="1" applyBorder="1" applyAlignment="1" applyProtection="1">
      <alignment horizontal="left" vertical="center"/>
      <protection locked="0"/>
    </xf>
    <xf numFmtId="49" fontId="18" fillId="2" borderId="3" xfId="2" applyNumberFormat="1" applyFont="1" applyFill="1" applyBorder="1" applyAlignment="1" applyProtection="1">
      <alignment horizontal="left" vertical="center"/>
      <protection locked="0"/>
    </xf>
    <xf numFmtId="49" fontId="18" fillId="2" borderId="4" xfId="2" applyNumberFormat="1" applyFont="1" applyFill="1" applyBorder="1" applyAlignment="1" applyProtection="1">
      <alignment horizontal="left" vertical="center"/>
      <protection locked="0"/>
    </xf>
    <xf numFmtId="49" fontId="18" fillId="2" borderId="26" xfId="2" applyNumberFormat="1" applyFont="1" applyFill="1" applyBorder="1" applyAlignment="1" applyProtection="1">
      <alignment horizontal="left" vertical="center"/>
      <protection locked="0"/>
    </xf>
    <xf numFmtId="49" fontId="18" fillId="2" borderId="9" xfId="2" applyNumberFormat="1" applyFont="1" applyFill="1" applyBorder="1" applyAlignment="1" applyProtection="1">
      <alignment horizontal="left" vertical="center"/>
      <protection locked="0"/>
    </xf>
    <xf numFmtId="49" fontId="18" fillId="2" borderId="11" xfId="2" applyNumberFormat="1" applyFont="1" applyFill="1" applyBorder="1" applyAlignment="1" applyProtection="1">
      <alignment horizontal="left" vertical="center"/>
      <protection locked="0"/>
    </xf>
    <xf numFmtId="49" fontId="18" fillId="2" borderId="12" xfId="2" applyNumberFormat="1" applyFont="1" applyFill="1" applyBorder="1" applyAlignment="1" applyProtection="1">
      <alignment horizontal="left" vertical="center"/>
      <protection locked="0"/>
    </xf>
    <xf numFmtId="49" fontId="18" fillId="2" borderId="6" xfId="2" applyNumberFormat="1" applyFont="1" applyFill="1" applyBorder="1" applyAlignment="1" applyProtection="1">
      <alignment horizontal="left" vertical="center"/>
      <protection locked="0"/>
    </xf>
    <xf numFmtId="49" fontId="18" fillId="2" borderId="7" xfId="2" applyNumberFormat="1"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7" fillId="0" borderId="21" xfId="0" applyFont="1" applyBorder="1" applyAlignment="1" applyProtection="1">
      <alignment vertical="top"/>
    </xf>
    <xf numFmtId="0" fontId="22" fillId="0" borderId="0" xfId="2" applyFont="1" applyAlignment="1" applyProtection="1">
      <alignment vertical="center" wrapText="1"/>
    </xf>
    <xf numFmtId="0" fontId="4" fillId="0" borderId="21" xfId="2" applyFont="1" applyBorder="1" applyProtection="1">
      <alignment vertical="center"/>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7" fillId="0" borderId="0" xfId="0" applyFont="1" applyAlignment="1" applyProtection="1">
      <alignment vertical="top" wrapText="1"/>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0" fontId="4" fillId="0" borderId="15" xfId="0" applyFont="1" applyBorder="1" applyProtection="1">
      <alignment vertical="center"/>
    </xf>
    <xf numFmtId="0" fontId="4" fillId="0" borderId="16" xfId="0" applyFont="1" applyBorder="1" applyAlignment="1" applyProtection="1">
      <alignment horizontal="center" vertical="center"/>
    </xf>
    <xf numFmtId="178" fontId="4" fillId="0" borderId="22" xfId="1" applyNumberFormat="1" applyFont="1" applyBorder="1" applyAlignment="1" applyProtection="1">
      <alignment horizontal="center" vertical="center"/>
    </xf>
    <xf numFmtId="178" fontId="4" fillId="0" borderId="3" xfId="1" applyNumberFormat="1" applyFont="1" applyBorder="1" applyAlignment="1" applyProtection="1">
      <alignment horizontal="center" vertical="center"/>
    </xf>
    <xf numFmtId="178" fontId="4" fillId="0" borderId="4" xfId="1" applyNumberFormat="1" applyFont="1" applyBorder="1" applyAlignment="1" applyProtection="1">
      <alignment horizontal="center" vertical="center"/>
    </xf>
    <xf numFmtId="178" fontId="4" fillId="0" borderId="15" xfId="1" applyNumberFormat="1" applyFont="1" applyBorder="1" applyAlignment="1" applyProtection="1">
      <alignment horizontal="center" vertical="center"/>
    </xf>
    <xf numFmtId="178" fontId="4" fillId="0" borderId="18" xfId="1" applyNumberFormat="1" applyFont="1" applyBorder="1" applyAlignment="1" applyProtection="1">
      <alignment horizontal="center" vertical="center"/>
    </xf>
    <xf numFmtId="0" fontId="4" fillId="0" borderId="14" xfId="0" applyFont="1" applyBorder="1" applyAlignment="1" applyProtection="1">
      <alignment horizontal="center" vertical="center"/>
    </xf>
    <xf numFmtId="178" fontId="4" fillId="0" borderId="17" xfId="1" applyNumberFormat="1" applyFont="1" applyBorder="1" applyAlignment="1" applyProtection="1">
      <alignment horizontal="center" vertical="center"/>
    </xf>
    <xf numFmtId="178" fontId="4" fillId="0" borderId="13" xfId="1" applyNumberFormat="1" applyFont="1" applyBorder="1" applyAlignment="1" applyProtection="1">
      <alignment horizontal="center" vertical="center"/>
    </xf>
    <xf numFmtId="178" fontId="4" fillId="0" borderId="34" xfId="1" applyNumberFormat="1" applyFont="1" applyBorder="1" applyAlignment="1" applyProtection="1">
      <alignment horizontal="center" vertical="center"/>
    </xf>
    <xf numFmtId="178" fontId="4" fillId="0" borderId="33" xfId="1" applyNumberFormat="1" applyFont="1" applyBorder="1" applyAlignment="1" applyProtection="1">
      <alignment horizontal="center" vertical="center"/>
    </xf>
    <xf numFmtId="178" fontId="4" fillId="0" borderId="14" xfId="1" applyNumberFormat="1" applyFont="1" applyBorder="1" applyAlignment="1" applyProtection="1">
      <alignment horizontal="center" vertical="center"/>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38" fontId="18" fillId="0" borderId="22" xfId="1" applyNumberFormat="1" applyFont="1" applyBorder="1" applyAlignment="1" applyProtection="1">
      <alignment horizontal="right" vertical="center"/>
    </xf>
    <xf numFmtId="38" fontId="18" fillId="0" borderId="4" xfId="1" applyNumberFormat="1" applyFont="1" applyBorder="1" applyAlignment="1" applyProtection="1">
      <alignment horizontal="right" vertical="center"/>
    </xf>
    <xf numFmtId="178" fontId="4" fillId="0" borderId="27" xfId="1" applyNumberFormat="1" applyFont="1" applyBorder="1" applyAlignment="1" applyProtection="1">
      <alignment horizontal="left" vertical="center"/>
    </xf>
    <xf numFmtId="178" fontId="4" fillId="0" borderId="23" xfId="1" applyNumberFormat="1" applyFont="1" applyBorder="1" applyAlignment="1" applyProtection="1">
      <alignment horizontal="left" vertical="center"/>
    </xf>
    <xf numFmtId="178" fontId="4" fillId="0" borderId="35" xfId="1" applyNumberFormat="1" applyFont="1" applyBorder="1" applyAlignment="1" applyProtection="1">
      <alignment horizontal="left" vertical="center"/>
    </xf>
    <xf numFmtId="38" fontId="18" fillId="0" borderId="12" xfId="1" applyNumberFormat="1" applyFont="1" applyBorder="1" applyAlignment="1" applyProtection="1">
      <alignment horizontal="right" vertical="center"/>
    </xf>
    <xf numFmtId="38" fontId="18" fillId="0" borderId="7" xfId="1" applyNumberFormat="1" applyFont="1" applyBorder="1" applyAlignment="1" applyProtection="1">
      <alignment horizontal="right" vertical="center"/>
    </xf>
    <xf numFmtId="178" fontId="4" fillId="0" borderId="2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38" fontId="18" fillId="0" borderId="26" xfId="1" applyNumberFormat="1" applyFont="1" applyBorder="1" applyAlignment="1" applyProtection="1">
      <alignment horizontal="right" vertical="center"/>
    </xf>
    <xf numFmtId="38" fontId="18" fillId="0" borderId="11" xfId="1" applyNumberFormat="1" applyFont="1" applyBorder="1" applyAlignment="1" applyProtection="1">
      <alignment horizontal="right" vertical="center"/>
    </xf>
    <xf numFmtId="178" fontId="4" fillId="0" borderId="17" xfId="1" applyNumberFormat="1" applyFont="1" applyBorder="1" applyAlignment="1" applyProtection="1">
      <alignment horizontal="left" vertical="center"/>
    </xf>
    <xf numFmtId="178" fontId="4" fillId="0" borderId="13" xfId="1" applyNumberFormat="1" applyFont="1" applyBorder="1" applyAlignment="1" applyProtection="1">
      <alignment horizontal="left" vertical="center"/>
    </xf>
    <xf numFmtId="178" fontId="4" fillId="0" borderId="14" xfId="1" applyNumberFormat="1" applyFont="1" applyBorder="1" applyAlignment="1" applyProtection="1">
      <alignment horizontal="left" vertical="center"/>
    </xf>
    <xf numFmtId="38" fontId="18" fillId="0" borderId="20" xfId="1" applyNumberFormat="1" applyFont="1" applyBorder="1" applyAlignment="1" applyProtection="1">
      <alignment horizontal="right" vertical="center"/>
    </xf>
    <xf numFmtId="38" fontId="18" fillId="0" borderId="1" xfId="1" applyNumberFormat="1" applyFont="1" applyBorder="1" applyAlignment="1" applyProtection="1">
      <alignment horizontal="right" vertical="center"/>
    </xf>
    <xf numFmtId="38" fontId="18" fillId="0" borderId="32" xfId="1" applyNumberFormat="1" applyFont="1" applyBorder="1" applyAlignment="1" applyProtection="1">
      <alignment horizontal="right" vertical="center"/>
    </xf>
    <xf numFmtId="38" fontId="18" fillId="0" borderId="31" xfId="1" applyNumberFormat="1" applyFont="1" applyBorder="1" applyAlignment="1" applyProtection="1">
      <alignment horizontal="right" vertical="center"/>
    </xf>
    <xf numFmtId="38" fontId="18" fillId="0" borderId="2" xfId="1" applyNumberFormat="1" applyFont="1" applyBorder="1" applyAlignment="1" applyProtection="1">
      <alignment horizontal="right" vertical="center"/>
    </xf>
    <xf numFmtId="0" fontId="17" fillId="0" borderId="0" xfId="0" applyFont="1" applyAlignment="1" applyProtection="1">
      <alignment vertical="top"/>
    </xf>
    <xf numFmtId="0" fontId="20" fillId="0" borderId="0" xfId="0" applyFont="1" applyAlignment="1" applyProtection="1">
      <alignment horizontal="right" vertical="top"/>
    </xf>
    <xf numFmtId="0" fontId="13" fillId="0" borderId="14" xfId="0" applyFont="1" applyBorder="1" applyAlignment="1" applyProtection="1">
      <alignment vertical="top"/>
    </xf>
    <xf numFmtId="38" fontId="4" fillId="0" borderId="13" xfId="0"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28" xfId="2" applyFont="1" applyBorder="1" applyProtection="1">
      <alignment vertical="center"/>
    </xf>
    <xf numFmtId="0" fontId="4" fillId="0" borderId="26" xfId="2" applyFont="1" applyBorder="1" applyProtection="1">
      <alignment vertical="center"/>
    </xf>
    <xf numFmtId="0" fontId="4" fillId="0" borderId="9" xfId="2" applyFont="1" applyBorder="1" applyProtection="1">
      <alignment vertical="center"/>
    </xf>
    <xf numFmtId="0" fontId="4" fillId="0" borderId="10" xfId="2" applyFont="1" applyBorder="1" applyProtection="1">
      <alignment vertical="center"/>
    </xf>
    <xf numFmtId="0" fontId="15" fillId="0" borderId="0" xfId="2" applyFont="1" applyAlignment="1" applyProtection="1">
      <alignment vertical="top"/>
    </xf>
    <xf numFmtId="177" fontId="4" fillId="0" borderId="0" xfId="0" applyNumberFormat="1" applyFont="1" applyProtection="1">
      <alignment vertical="center"/>
    </xf>
    <xf numFmtId="0" fontId="15" fillId="0" borderId="0" xfId="0" applyFont="1" applyAlignment="1" applyProtection="1">
      <alignment vertical="center" wrapText="1"/>
    </xf>
    <xf numFmtId="0" fontId="18" fillId="0" borderId="20" xfId="0" applyFont="1" applyBorder="1" applyProtection="1">
      <alignment vertical="center"/>
    </xf>
    <xf numFmtId="0" fontId="13" fillId="0" borderId="1" xfId="0" applyFont="1" applyBorder="1" applyAlignment="1" applyProtection="1">
      <alignment vertical="center" wrapText="1"/>
    </xf>
    <xf numFmtId="0" fontId="13" fillId="0" borderId="2" xfId="0" applyFont="1" applyBorder="1" applyAlignment="1" applyProtection="1">
      <alignment vertical="center" wrapText="1"/>
    </xf>
    <xf numFmtId="0" fontId="18" fillId="0" borderId="1" xfId="0" applyFont="1" applyBorder="1" applyAlignment="1" applyProtection="1">
      <alignment vertical="center" wrapText="1"/>
    </xf>
    <xf numFmtId="0" fontId="18" fillId="0" borderId="2" xfId="0" applyFont="1" applyBorder="1" applyAlignment="1" applyProtection="1">
      <alignment vertical="center" wrapText="1"/>
    </xf>
    <xf numFmtId="0" fontId="23" fillId="0" borderId="0" xfId="2" applyFont="1" applyAlignment="1" applyProtection="1">
      <alignment vertical="center" wrapText="1"/>
    </xf>
    <xf numFmtId="0" fontId="25" fillId="0" borderId="0" xfId="2" applyFont="1" applyAlignment="1" applyProtection="1">
      <alignment vertical="center" wrapText="1"/>
    </xf>
    <xf numFmtId="0" fontId="4" fillId="0" borderId="4" xfId="2" applyFont="1" applyBorder="1" applyProtection="1">
      <alignment vertical="center"/>
    </xf>
    <xf numFmtId="0" fontId="4" fillId="3" borderId="0" xfId="2" applyFont="1" applyFill="1" applyAlignment="1" applyProtection="1">
      <alignment horizontal="center"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3" borderId="0" xfId="2" applyFont="1" applyFill="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4" fillId="0" borderId="14" xfId="2" applyFont="1" applyBorder="1" applyProtection="1">
      <alignment vertical="center"/>
    </xf>
    <xf numFmtId="0" fontId="15" fillId="0" borderId="0" xfId="0" applyFont="1" applyAlignment="1" applyProtection="1">
      <alignment vertical="center" wrapText="1"/>
    </xf>
    <xf numFmtId="0" fontId="4" fillId="0" borderId="36" xfId="2" applyFont="1" applyBorder="1" applyProtection="1">
      <alignment vertical="center"/>
    </xf>
    <xf numFmtId="0" fontId="4" fillId="0" borderId="37" xfId="2" applyFont="1" applyBorder="1" applyAlignment="1" applyProtection="1">
      <alignment vertical="center" wrapText="1"/>
    </xf>
    <xf numFmtId="0" fontId="4" fillId="0" borderId="1" xfId="2" applyFont="1" applyBorder="1" applyAlignment="1" applyProtection="1">
      <alignment vertical="center" wrapText="1"/>
    </xf>
    <xf numFmtId="0" fontId="4" fillId="0" borderId="32" xfId="2" applyFont="1" applyBorder="1" applyAlignment="1" applyProtection="1">
      <alignment vertical="center" wrapText="1"/>
    </xf>
    <xf numFmtId="0" fontId="18" fillId="0" borderId="31" xfId="0" applyFont="1" applyBorder="1" applyAlignment="1" applyProtection="1">
      <alignment vertical="center" wrapText="1"/>
    </xf>
    <xf numFmtId="0" fontId="18" fillId="0" borderId="32" xfId="0" applyFont="1" applyBorder="1" applyAlignment="1" applyProtection="1">
      <alignment vertical="center" wrapText="1"/>
    </xf>
    <xf numFmtId="0" fontId="4" fillId="0" borderId="29" xfId="2" applyFont="1" applyBorder="1" applyAlignment="1" applyProtection="1">
      <alignment horizontal="center" vertical="center"/>
    </xf>
    <xf numFmtId="49" fontId="4" fillId="0" borderId="38" xfId="2" applyNumberFormat="1" applyFont="1" applyBorder="1" applyAlignment="1" applyProtection="1">
      <alignment horizontal="center" vertical="center" wrapText="1"/>
    </xf>
    <xf numFmtId="49" fontId="4" fillId="0" borderId="30" xfId="2" applyNumberFormat="1" applyFont="1" applyBorder="1" applyAlignment="1" applyProtection="1">
      <alignment vertical="center" wrapText="1"/>
    </xf>
    <xf numFmtId="49" fontId="4" fillId="0" borderId="39" xfId="2" applyNumberFormat="1" applyFont="1" applyBorder="1" applyAlignment="1" applyProtection="1">
      <alignment vertical="center" wrapText="1"/>
    </xf>
    <xf numFmtId="49" fontId="4" fillId="0" borderId="28" xfId="2" applyNumberFormat="1" applyFont="1" applyBorder="1" applyAlignment="1" applyProtection="1">
      <alignment horizontal="center" vertical="center" wrapText="1"/>
    </xf>
    <xf numFmtId="49" fontId="4" fillId="0" borderId="24" xfId="2" applyNumberFormat="1" applyFont="1" applyBorder="1" applyProtection="1">
      <alignment vertical="center"/>
    </xf>
    <xf numFmtId="49" fontId="4" fillId="0" borderId="3" xfId="2" applyNumberFormat="1" applyFont="1" applyBorder="1" applyProtection="1">
      <alignment vertical="center"/>
    </xf>
    <xf numFmtId="49" fontId="4" fillId="0" borderId="28" xfId="2" applyNumberFormat="1" applyFont="1" applyBorder="1" applyProtection="1">
      <alignment vertical="center"/>
    </xf>
    <xf numFmtId="0" fontId="22" fillId="3" borderId="0" xfId="2" applyFont="1" applyFill="1" applyAlignment="1" applyProtection="1">
      <alignment horizontal="center" vertical="center"/>
    </xf>
    <xf numFmtId="0" fontId="22" fillId="3" borderId="0" xfId="2" applyFont="1" applyFill="1" applyProtection="1">
      <alignment vertical="center"/>
    </xf>
    <xf numFmtId="183" fontId="22" fillId="3" borderId="0" xfId="2" applyNumberFormat="1" applyFont="1" applyFill="1" applyProtection="1">
      <alignment vertical="center"/>
    </xf>
    <xf numFmtId="183" fontId="4" fillId="0" borderId="0" xfId="2" applyNumberFormat="1" applyFont="1" applyProtection="1">
      <alignment vertical="center"/>
    </xf>
    <xf numFmtId="49" fontId="4" fillId="0" borderId="40" xfId="2" applyNumberFormat="1" applyFont="1" applyBorder="1" applyAlignment="1" applyProtection="1">
      <alignment horizontal="center" vertical="center" wrapText="1"/>
    </xf>
    <xf numFmtId="49" fontId="4" fillId="0" borderId="41" xfId="2" applyNumberFormat="1" applyFont="1" applyBorder="1" applyAlignment="1" applyProtection="1">
      <alignment vertical="center" wrapText="1"/>
    </xf>
    <xf numFmtId="49" fontId="4" fillId="0" borderId="42" xfId="2" applyNumberFormat="1" applyFont="1" applyBorder="1" applyAlignment="1" applyProtection="1">
      <alignment vertical="center" wrapText="1"/>
    </xf>
    <xf numFmtId="49" fontId="4" fillId="0" borderId="25" xfId="2" applyNumberFormat="1" applyFont="1" applyBorder="1" applyAlignment="1" applyProtection="1">
      <alignment horizontal="center" vertical="center" wrapText="1"/>
    </xf>
    <xf numFmtId="49" fontId="4" fillId="0" borderId="5" xfId="2" applyNumberFormat="1" applyFont="1" applyBorder="1" applyProtection="1">
      <alignment vertical="center"/>
    </xf>
    <xf numFmtId="49" fontId="4" fillId="0" borderId="6" xfId="2" applyNumberFormat="1" applyFont="1" applyBorder="1" applyProtection="1">
      <alignment vertical="center"/>
    </xf>
    <xf numFmtId="49" fontId="4" fillId="0" borderId="25" xfId="2" applyNumberFormat="1" applyFont="1" applyBorder="1" applyProtection="1">
      <alignment vertical="center"/>
    </xf>
    <xf numFmtId="183" fontId="22" fillId="4" borderId="0" xfId="2" applyNumberFormat="1" applyFont="1" applyFill="1" applyProtection="1">
      <alignment vertical="center"/>
    </xf>
    <xf numFmtId="0" fontId="22" fillId="0" borderId="0" xfId="2" applyFont="1" applyProtection="1">
      <alignment vertical="center"/>
    </xf>
    <xf numFmtId="49" fontId="4" fillId="0" borderId="43" xfId="2" applyNumberFormat="1" applyFont="1" applyBorder="1" applyAlignment="1" applyProtection="1">
      <alignment horizontal="center" vertical="center" wrapText="1"/>
    </xf>
    <xf numFmtId="49" fontId="4" fillId="0" borderId="34" xfId="2" applyNumberFormat="1" applyFont="1" applyBorder="1" applyAlignment="1" applyProtection="1">
      <alignment vertical="center" wrapText="1"/>
    </xf>
    <xf numFmtId="49" fontId="4" fillId="0" borderId="33" xfId="2" applyNumberFormat="1" applyFont="1" applyBorder="1" applyAlignment="1" applyProtection="1">
      <alignment vertical="center" wrapText="1"/>
    </xf>
    <xf numFmtId="49" fontId="4" fillId="0" borderId="10" xfId="2" applyNumberFormat="1" applyFont="1" applyBorder="1" applyAlignment="1" applyProtection="1">
      <alignment horizontal="center" vertical="center" wrapText="1"/>
    </xf>
    <xf numFmtId="49" fontId="4" fillId="0" borderId="8" xfId="2" applyNumberFormat="1" applyFont="1" applyBorder="1" applyProtection="1">
      <alignment vertical="center"/>
    </xf>
    <xf numFmtId="49" fontId="4" fillId="0" borderId="9" xfId="2" applyNumberFormat="1" applyFont="1" applyBorder="1" applyProtection="1">
      <alignment vertical="center"/>
    </xf>
    <xf numFmtId="49" fontId="4" fillId="0" borderId="10" xfId="2" applyNumberFormat="1" applyFont="1" applyBorder="1" applyProtection="1">
      <alignment vertical="center"/>
    </xf>
    <xf numFmtId="183" fontId="4" fillId="0" borderId="0" xfId="2" applyNumberFormat="1" applyFont="1" applyAlignment="1" applyProtection="1">
      <alignment vertical="center" wrapText="1"/>
    </xf>
    <xf numFmtId="0" fontId="4" fillId="0" borderId="21" xfId="2" applyFont="1" applyBorder="1" applyAlignment="1" applyProtection="1">
      <alignment vertical="center" wrapText="1"/>
    </xf>
    <xf numFmtId="0" fontId="4" fillId="0" borderId="0" xfId="2" applyFont="1" applyAlignment="1" applyProtection="1">
      <alignment vertical="center" wrapText="1"/>
    </xf>
    <xf numFmtId="0" fontId="4" fillId="0" borderId="36" xfId="2" applyFont="1" applyBorder="1" applyAlignment="1" applyProtection="1">
      <alignment vertical="center" wrapText="1"/>
    </xf>
    <xf numFmtId="49" fontId="4" fillId="0" borderId="5" xfId="2" applyNumberFormat="1" applyFont="1" applyBorder="1" applyAlignment="1" applyProtection="1">
      <alignment vertical="center" wrapText="1"/>
    </xf>
    <xf numFmtId="49" fontId="4" fillId="0" borderId="6" xfId="2" applyNumberFormat="1" applyFont="1" applyBorder="1" applyAlignment="1" applyProtection="1">
      <alignment vertical="center" wrapText="1"/>
    </xf>
    <xf numFmtId="49" fontId="4" fillId="0" borderId="25" xfId="2" applyNumberFormat="1" applyFont="1" applyBorder="1" applyAlignment="1" applyProtection="1">
      <alignment vertical="center" wrapText="1"/>
    </xf>
    <xf numFmtId="0" fontId="15" fillId="0" borderId="0" xfId="0" applyFont="1" applyAlignment="1" applyProtection="1">
      <alignment vertical="top" wrapText="1"/>
    </xf>
    <xf numFmtId="178" fontId="15" fillId="0" borderId="0" xfId="0" applyNumberFormat="1" applyFont="1" applyAlignment="1" applyProtection="1">
      <alignment vertical="top" wrapText="1"/>
    </xf>
    <xf numFmtId="183" fontId="22" fillId="4" borderId="0" xfId="2" applyNumberFormat="1" applyFont="1" applyFill="1" applyAlignment="1" applyProtection="1">
      <alignment vertical="center" wrapText="1"/>
    </xf>
    <xf numFmtId="0" fontId="22" fillId="0" borderId="0" xfId="2" applyFont="1" applyAlignment="1" applyProtection="1">
      <alignment vertical="center" wrapText="1"/>
    </xf>
    <xf numFmtId="183" fontId="22" fillId="3" borderId="0" xfId="2" applyNumberFormat="1" applyFont="1" applyFill="1" applyAlignment="1" applyProtection="1">
      <alignment vertical="center" wrapText="1"/>
    </xf>
    <xf numFmtId="49" fontId="4" fillId="0" borderId="38" xfId="2" applyNumberFormat="1" applyFont="1" applyBorder="1" applyAlignment="1" applyProtection="1">
      <alignment horizontal="center" vertical="center" wrapText="1"/>
    </xf>
    <xf numFmtId="49" fontId="4" fillId="0" borderId="31" xfId="2" applyNumberFormat="1" applyFont="1" applyBorder="1" applyAlignment="1" applyProtection="1">
      <alignment vertical="center" wrapText="1"/>
    </xf>
    <xf numFmtId="49" fontId="4" fillId="0" borderId="32" xfId="2" applyNumberFormat="1" applyFont="1" applyBorder="1" applyAlignment="1" applyProtection="1">
      <alignment vertical="center" wrapText="1"/>
    </xf>
    <xf numFmtId="49" fontId="4" fillId="0" borderId="31" xfId="2" applyNumberFormat="1" applyFont="1" applyBorder="1" applyProtection="1">
      <alignment vertical="center"/>
    </xf>
    <xf numFmtId="49" fontId="4" fillId="0" borderId="1" xfId="2" applyNumberFormat="1" applyFont="1" applyBorder="1" applyProtection="1">
      <alignment vertical="center"/>
    </xf>
    <xf numFmtId="49" fontId="4" fillId="0" borderId="32" xfId="2" applyNumberFormat="1" applyFont="1" applyBorder="1" applyProtection="1">
      <alignment vertical="center"/>
    </xf>
    <xf numFmtId="49" fontId="4" fillId="0" borderId="24" xfId="2" applyNumberFormat="1" applyFont="1" applyBorder="1" applyAlignment="1" applyProtection="1">
      <alignment vertical="center" wrapText="1"/>
    </xf>
    <xf numFmtId="49" fontId="4" fillId="0" borderId="3" xfId="2" applyNumberFormat="1" applyFont="1" applyBorder="1" applyAlignment="1" applyProtection="1">
      <alignment vertical="center" wrapText="1"/>
    </xf>
    <xf numFmtId="49" fontId="4" fillId="0" borderId="28" xfId="2" applyNumberFormat="1" applyFont="1" applyBorder="1" applyAlignment="1" applyProtection="1">
      <alignment vertical="center" wrapText="1"/>
    </xf>
    <xf numFmtId="49" fontId="4" fillId="0" borderId="47" xfId="2" applyNumberFormat="1" applyFont="1" applyBorder="1" applyAlignment="1" applyProtection="1">
      <alignment horizontal="center" vertical="center" wrapText="1"/>
    </xf>
    <xf numFmtId="49" fontId="4" fillId="0" borderId="32" xfId="2" applyNumberFormat="1" applyFont="1" applyBorder="1" applyAlignment="1" applyProtection="1">
      <alignment horizontal="center" vertical="center" wrapText="1"/>
    </xf>
    <xf numFmtId="0" fontId="15" fillId="0" borderId="16" xfId="2" applyFont="1" applyBorder="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182" fontId="4" fillId="0" borderId="0" xfId="1" applyNumberFormat="1" applyFont="1" applyProtection="1">
      <alignment vertical="center"/>
    </xf>
    <xf numFmtId="0" fontId="18" fillId="0" borderId="0" xfId="0" applyFont="1" applyProtection="1">
      <alignmen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38" fontId="18" fillId="2" borderId="8" xfId="18" applyNumberFormat="1" applyFont="1" applyFill="1" applyBorder="1" applyAlignment="1" applyProtection="1">
      <alignment horizontal="right" vertical="center"/>
      <protection locked="0"/>
    </xf>
    <xf numFmtId="0" fontId="4" fillId="0" borderId="21" xfId="2" applyNumberFormat="1" applyFont="1" applyBorder="1" applyAlignment="1" applyProtection="1">
      <alignment vertical="center"/>
    </xf>
  </cellXfs>
  <cellStyles count="19">
    <cellStyle name="ハイパーリンク 2" xfId="15" xr:uid="{00000000-0005-0000-0000-000001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0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F299"/>
  <sheetViews>
    <sheetView showGridLines="0" tabSelected="1" topLeftCell="B1" zoomScaleNormal="100" workbookViewId="0">
      <selection activeCell="B1" sqref="B1"/>
    </sheetView>
  </sheetViews>
  <sheetFormatPr defaultRowHeight="13.5" x14ac:dyDescent="0.15"/>
  <cols>
    <col min="1" max="1" width="9" style="218" hidden="1" customWidth="1"/>
    <col min="2" max="3" width="1.625" style="50" customWidth="1"/>
    <col min="4" max="7" width="5.625" style="50" customWidth="1"/>
    <col min="8" max="8" width="6.625" style="50" customWidth="1"/>
    <col min="9" max="9" width="1.625" style="50" customWidth="1"/>
    <col min="10" max="10" width="7.625" style="50" customWidth="1"/>
    <col min="11" max="14" width="5.625" style="50" customWidth="1"/>
    <col min="15" max="15" width="7.625" style="50" customWidth="1"/>
    <col min="16" max="16" width="8.625" style="50" customWidth="1"/>
    <col min="17" max="19" width="7.625" style="50" customWidth="1"/>
    <col min="20" max="20" width="17.625" style="50" customWidth="1"/>
    <col min="21" max="22" width="7.625" style="50" customWidth="1"/>
    <col min="23" max="25" width="6.625" style="50" customWidth="1"/>
    <col min="26" max="26" width="2.625" style="50" customWidth="1"/>
    <col min="27" max="27" width="3.625" style="50" customWidth="1"/>
    <col min="28" max="32" width="9" style="50" hidden="1" customWidth="1"/>
    <col min="33" max="16384" width="9" style="50"/>
  </cols>
  <sheetData>
    <row r="1" spans="1:27" ht="30" customHeight="1" x14ac:dyDescent="0.15">
      <c r="A1" s="265" t="s">
        <v>324</v>
      </c>
      <c r="B1" s="48"/>
      <c r="C1" s="49" t="s">
        <v>327</v>
      </c>
      <c r="D1" s="49"/>
      <c r="U1" s="51"/>
      <c r="V1" s="51"/>
      <c r="W1" s="264" t="s">
        <v>323</v>
      </c>
      <c r="X1" s="52"/>
      <c r="Y1" s="52"/>
      <c r="Z1" s="52"/>
      <c r="AA1" s="53"/>
    </row>
    <row r="2" spans="1:27" ht="15" hidden="1" customHeight="1" x14ac:dyDescent="0.15">
      <c r="A2" s="265" t="s">
        <v>325</v>
      </c>
      <c r="B2" s="48"/>
      <c r="C2" s="54"/>
      <c r="D2" s="54"/>
      <c r="E2" s="54"/>
      <c r="F2" s="54"/>
      <c r="G2" s="54"/>
      <c r="H2" s="54"/>
      <c r="AA2" s="53"/>
    </row>
    <row r="3" spans="1:27" ht="30" customHeight="1" x14ac:dyDescent="0.15">
      <c r="A3" s="266" t="s">
        <v>326</v>
      </c>
      <c r="B3" s="55"/>
      <c r="C3" s="50" t="s">
        <v>62</v>
      </c>
      <c r="AA3" s="53"/>
    </row>
    <row r="4" spans="1:27" ht="5.25" customHeight="1" x14ac:dyDescent="0.15">
      <c r="A4" s="55"/>
      <c r="B4" s="55"/>
      <c r="C4" s="56"/>
      <c r="D4" s="57"/>
      <c r="E4" s="57"/>
      <c r="F4" s="57"/>
      <c r="G4" s="57"/>
      <c r="H4" s="57"/>
      <c r="I4" s="57"/>
      <c r="J4" s="57"/>
      <c r="K4" s="57"/>
      <c r="L4" s="57"/>
      <c r="M4" s="57"/>
      <c r="N4" s="57"/>
      <c r="O4" s="57"/>
      <c r="P4" s="57"/>
      <c r="Q4" s="57"/>
      <c r="R4" s="57"/>
      <c r="S4" s="57"/>
      <c r="T4" s="57"/>
      <c r="U4" s="57"/>
      <c r="V4" s="57"/>
      <c r="W4" s="57"/>
      <c r="X4" s="57"/>
      <c r="Y4" s="57"/>
      <c r="Z4" s="58"/>
    </row>
    <row r="5" spans="1:27" ht="15" customHeight="1" x14ac:dyDescent="0.15">
      <c r="A5" s="55"/>
      <c r="B5" s="59"/>
      <c r="C5" s="60" t="s">
        <v>59</v>
      </c>
      <c r="D5" s="61"/>
      <c r="E5" s="61"/>
      <c r="F5" s="61"/>
      <c r="G5" s="61"/>
      <c r="H5" s="61"/>
      <c r="I5" s="61"/>
      <c r="J5" s="61"/>
      <c r="K5" s="61"/>
      <c r="L5" s="61"/>
      <c r="M5" s="61"/>
      <c r="N5" s="61"/>
      <c r="O5" s="61"/>
      <c r="P5" s="61"/>
      <c r="Q5" s="61"/>
      <c r="R5" s="61"/>
      <c r="S5" s="61"/>
      <c r="T5" s="61"/>
      <c r="U5" s="61"/>
      <c r="V5" s="61"/>
      <c r="W5" s="61"/>
      <c r="X5" s="61"/>
      <c r="Y5" s="61"/>
      <c r="Z5" s="62"/>
    </row>
    <row r="6" spans="1:27" ht="15" customHeight="1" x14ac:dyDescent="0.15">
      <c r="A6" s="55"/>
      <c r="B6" s="55"/>
      <c r="C6" s="60" t="s">
        <v>1</v>
      </c>
      <c r="D6" s="61"/>
      <c r="E6" s="61"/>
      <c r="F6" s="61"/>
      <c r="G6" s="61"/>
      <c r="H6" s="61"/>
      <c r="I6" s="61"/>
      <c r="J6" s="61"/>
      <c r="K6" s="61"/>
      <c r="L6" s="61"/>
      <c r="M6" s="61"/>
      <c r="N6" s="61"/>
      <c r="O6" s="61"/>
      <c r="P6" s="61"/>
      <c r="Q6" s="61"/>
      <c r="R6" s="61"/>
      <c r="S6" s="61"/>
      <c r="T6" s="61"/>
      <c r="U6" s="61"/>
      <c r="V6" s="61"/>
      <c r="W6" s="61"/>
      <c r="X6" s="61"/>
      <c r="Y6" s="61"/>
      <c r="Z6" s="62"/>
    </row>
    <row r="7" spans="1:27" ht="15" customHeight="1" x14ac:dyDescent="0.15">
      <c r="A7" s="55"/>
      <c r="B7" s="55"/>
      <c r="C7" s="60" t="s">
        <v>2</v>
      </c>
      <c r="D7" s="61"/>
      <c r="E7" s="61"/>
      <c r="F7" s="61"/>
      <c r="G7" s="61"/>
      <c r="H7" s="61"/>
      <c r="I7" s="61"/>
      <c r="J7" s="61"/>
      <c r="K7" s="61"/>
      <c r="L7" s="61"/>
      <c r="M7" s="61"/>
      <c r="N7" s="61"/>
      <c r="O7" s="61"/>
      <c r="P7" s="61"/>
      <c r="Q7" s="61"/>
      <c r="R7" s="61"/>
      <c r="S7" s="61"/>
      <c r="T7" s="61"/>
      <c r="U7" s="61"/>
      <c r="V7" s="61"/>
      <c r="W7" s="61"/>
      <c r="X7" s="61"/>
      <c r="Y7" s="61"/>
      <c r="Z7" s="62"/>
    </row>
    <row r="8" spans="1:27" ht="15" hidden="1" customHeight="1" x14ac:dyDescent="0.15">
      <c r="A8" s="55"/>
      <c r="B8" s="55"/>
      <c r="C8" s="60"/>
      <c r="D8" s="61"/>
      <c r="E8" s="61"/>
      <c r="F8" s="61"/>
      <c r="G8" s="61"/>
      <c r="H8" s="61"/>
      <c r="I8" s="61"/>
      <c r="J8" s="61"/>
      <c r="K8" s="61"/>
      <c r="L8" s="61"/>
      <c r="M8" s="61"/>
      <c r="N8" s="61"/>
      <c r="O8" s="61"/>
      <c r="P8" s="61"/>
      <c r="Q8" s="61"/>
      <c r="R8" s="61"/>
      <c r="S8" s="61"/>
      <c r="T8" s="61"/>
      <c r="U8" s="61"/>
      <c r="V8" s="61"/>
      <c r="W8" s="61"/>
      <c r="X8" s="61"/>
      <c r="Y8" s="61"/>
      <c r="Z8" s="62"/>
    </row>
    <row r="9" spans="1:27" ht="5.25" customHeight="1" x14ac:dyDescent="0.15">
      <c r="A9" s="55"/>
      <c r="B9" s="55"/>
      <c r="C9" s="63"/>
      <c r="D9" s="64"/>
      <c r="E9" s="64"/>
      <c r="F9" s="64"/>
      <c r="G9" s="64"/>
      <c r="H9" s="64"/>
      <c r="I9" s="64"/>
      <c r="J9" s="64"/>
      <c r="K9" s="64"/>
      <c r="L9" s="64"/>
      <c r="M9" s="64"/>
      <c r="N9" s="64"/>
      <c r="O9" s="64"/>
      <c r="P9" s="64"/>
      <c r="Q9" s="64"/>
      <c r="R9" s="64"/>
      <c r="S9" s="64"/>
      <c r="T9" s="64"/>
      <c r="U9" s="64"/>
      <c r="V9" s="64"/>
      <c r="W9" s="64"/>
      <c r="X9" s="64"/>
      <c r="Y9" s="64"/>
      <c r="Z9" s="65"/>
    </row>
    <row r="10" spans="1:27" ht="30" customHeight="1" x14ac:dyDescent="0.15">
      <c r="A10" s="55"/>
      <c r="B10" s="55"/>
    </row>
    <row r="11" spans="1:27" ht="15.75" hidden="1" customHeight="1" x14ac:dyDescent="0.15">
      <c r="A11" s="66"/>
      <c r="B11" s="55"/>
    </row>
    <row r="12" spans="1:27" ht="15.75" hidden="1" customHeight="1" x14ac:dyDescent="0.15">
      <c r="A12" s="66"/>
      <c r="B12" s="55"/>
    </row>
    <row r="13" spans="1:27" ht="20.100000000000001" customHeight="1" x14ac:dyDescent="0.15">
      <c r="A13" s="55"/>
      <c r="B13" s="55"/>
      <c r="C13" s="67" t="s">
        <v>8</v>
      </c>
      <c r="D13" s="68"/>
      <c r="E13" s="68"/>
      <c r="F13" s="68"/>
      <c r="G13" s="68"/>
      <c r="H13" s="69"/>
    </row>
    <row r="14" spans="1:27" ht="15" customHeight="1" x14ac:dyDescent="0.15">
      <c r="A14" s="55"/>
      <c r="B14" s="55"/>
      <c r="C14" s="70"/>
      <c r="D14" s="71"/>
      <c r="E14" s="71"/>
      <c r="F14" s="71"/>
      <c r="G14" s="71"/>
      <c r="H14" s="71"/>
      <c r="I14" s="72"/>
      <c r="J14" s="72"/>
      <c r="K14" s="72"/>
      <c r="L14" s="72"/>
      <c r="M14" s="72"/>
      <c r="N14" s="72"/>
      <c r="O14" s="72"/>
      <c r="P14" s="72"/>
      <c r="Q14" s="72"/>
      <c r="R14" s="72"/>
      <c r="S14" s="72"/>
      <c r="T14" s="72"/>
      <c r="U14" s="72"/>
      <c r="V14" s="72"/>
      <c r="W14" s="72"/>
      <c r="X14" s="72"/>
      <c r="Y14" s="72"/>
      <c r="Z14" s="73"/>
    </row>
    <row r="15" spans="1:27" ht="15.75" hidden="1" customHeight="1" x14ac:dyDescent="0.15">
      <c r="A15" s="55"/>
      <c r="B15" s="55"/>
      <c r="C15" s="74"/>
      <c r="D15" s="75"/>
      <c r="E15" s="76"/>
      <c r="F15" s="76"/>
      <c r="G15" s="76"/>
      <c r="H15" s="76"/>
      <c r="I15" s="77"/>
      <c r="J15" s="78"/>
      <c r="K15" s="78"/>
      <c r="L15" s="78"/>
      <c r="M15" s="78"/>
      <c r="N15" s="78"/>
      <c r="O15" s="78"/>
      <c r="P15" s="78"/>
      <c r="Q15" s="78"/>
      <c r="R15" s="78"/>
      <c r="S15" s="78"/>
      <c r="T15" s="78"/>
      <c r="U15" s="78"/>
      <c r="V15" s="78"/>
      <c r="W15" s="78"/>
      <c r="X15" s="78"/>
      <c r="Y15" s="78"/>
      <c r="Z15" s="79"/>
    </row>
    <row r="16" spans="1:27" ht="15.75" hidden="1" customHeight="1" x14ac:dyDescent="0.15">
      <c r="A16" s="55"/>
      <c r="B16" s="55"/>
      <c r="C16" s="74"/>
      <c r="D16" s="75"/>
      <c r="E16" s="80"/>
      <c r="F16" s="80"/>
      <c r="G16" s="80"/>
      <c r="H16" s="80"/>
      <c r="I16" s="77"/>
      <c r="J16" s="81"/>
      <c r="K16" s="81"/>
      <c r="L16" s="81"/>
      <c r="M16" s="81"/>
      <c r="N16" s="81"/>
      <c r="O16" s="81"/>
      <c r="P16" s="81"/>
      <c r="Q16" s="81"/>
      <c r="R16" s="81"/>
      <c r="S16" s="81"/>
      <c r="T16" s="81"/>
      <c r="U16" s="81"/>
      <c r="V16" s="81"/>
      <c r="W16" s="81"/>
      <c r="X16" s="81"/>
      <c r="Y16" s="81"/>
      <c r="Z16" s="79"/>
    </row>
    <row r="17" spans="1:26" ht="15.75" hidden="1" customHeight="1" x14ac:dyDescent="0.15">
      <c r="A17" s="55"/>
      <c r="B17" s="55"/>
      <c r="C17" s="74"/>
      <c r="D17" s="75"/>
      <c r="E17" s="80"/>
      <c r="F17" s="80"/>
      <c r="G17" s="80"/>
      <c r="H17" s="80"/>
      <c r="I17" s="77"/>
      <c r="J17" s="81"/>
      <c r="K17" s="81"/>
      <c r="L17" s="81"/>
      <c r="M17" s="81"/>
      <c r="N17" s="81"/>
      <c r="O17" s="81"/>
      <c r="P17" s="81"/>
      <c r="Q17" s="81"/>
      <c r="R17" s="81"/>
      <c r="S17" s="81"/>
      <c r="T17" s="81"/>
      <c r="U17" s="81"/>
      <c r="V17" s="81"/>
      <c r="W17" s="81"/>
      <c r="X17" s="81"/>
      <c r="Y17" s="81"/>
      <c r="Z17" s="79"/>
    </row>
    <row r="18" spans="1:26" ht="15.75" hidden="1" customHeight="1" x14ac:dyDescent="0.15">
      <c r="A18" s="55"/>
      <c r="B18" s="55"/>
      <c r="C18" s="74"/>
      <c r="D18" s="75"/>
      <c r="E18" s="80"/>
      <c r="F18" s="80"/>
      <c r="G18" s="80"/>
      <c r="H18" s="80"/>
      <c r="I18" s="77"/>
      <c r="J18" s="81"/>
      <c r="K18" s="81"/>
      <c r="L18" s="81"/>
      <c r="M18" s="81"/>
      <c r="N18" s="81"/>
      <c r="O18" s="81"/>
      <c r="P18" s="81"/>
      <c r="Q18" s="81"/>
      <c r="R18" s="81"/>
      <c r="S18" s="81"/>
      <c r="T18" s="81"/>
      <c r="U18" s="81"/>
      <c r="V18" s="81"/>
      <c r="W18" s="81"/>
      <c r="X18" s="81"/>
      <c r="Y18" s="81"/>
      <c r="Z18" s="79"/>
    </row>
    <row r="19" spans="1:26" ht="15.75" hidden="1" customHeight="1" x14ac:dyDescent="0.15">
      <c r="A19" s="55"/>
      <c r="B19" s="55"/>
      <c r="C19" s="74"/>
      <c r="D19" s="75"/>
      <c r="E19" s="80"/>
      <c r="F19" s="80"/>
      <c r="G19" s="80"/>
      <c r="H19" s="80"/>
      <c r="I19" s="77"/>
      <c r="J19" s="81"/>
      <c r="K19" s="81"/>
      <c r="L19" s="81"/>
      <c r="M19" s="81"/>
      <c r="N19" s="81"/>
      <c r="O19" s="81"/>
      <c r="P19" s="81"/>
      <c r="Q19" s="81"/>
      <c r="R19" s="81"/>
      <c r="S19" s="81"/>
      <c r="T19" s="81"/>
      <c r="U19" s="81"/>
      <c r="V19" s="81"/>
      <c r="W19" s="81"/>
      <c r="X19" s="81"/>
      <c r="Y19" s="81"/>
      <c r="Z19" s="79"/>
    </row>
    <row r="20" spans="1:26" ht="20.100000000000001" customHeight="1" x14ac:dyDescent="0.15">
      <c r="A20" s="55">
        <f>IFERROR(IF(TRIM($I20)="",1001,0),3)</f>
        <v>1001</v>
      </c>
      <c r="B20" s="55"/>
      <c r="C20" s="74"/>
      <c r="D20" s="75">
        <v>1</v>
      </c>
      <c r="E20" s="50" t="s">
        <v>9</v>
      </c>
      <c r="I20" s="19"/>
      <c r="J20" s="20"/>
      <c r="K20" s="20"/>
      <c r="L20" s="20"/>
      <c r="M20" s="20"/>
      <c r="N20" s="80"/>
      <c r="O20" s="80"/>
      <c r="P20" s="80"/>
      <c r="Q20" s="80"/>
      <c r="R20" s="80"/>
      <c r="S20" s="80"/>
      <c r="T20" s="80"/>
      <c r="U20" s="80"/>
      <c r="V20" s="80"/>
      <c r="W20" s="80"/>
      <c r="X20" s="80"/>
      <c r="Y20" s="80"/>
      <c r="Z20" s="79"/>
    </row>
    <row r="21" spans="1:26" ht="20.100000000000001" customHeight="1" x14ac:dyDescent="0.15">
      <c r="A21" s="55"/>
      <c r="B21" s="55"/>
      <c r="C21" s="74"/>
      <c r="D21" s="75"/>
      <c r="E21" s="80"/>
      <c r="F21" s="80"/>
      <c r="G21" s="80"/>
      <c r="H21" s="80"/>
      <c r="I21" s="77"/>
      <c r="J21" s="82" t="s">
        <v>56</v>
      </c>
      <c r="K21" s="81"/>
      <c r="L21" s="81"/>
      <c r="M21" s="81"/>
      <c r="N21" s="81"/>
      <c r="O21" s="81"/>
      <c r="P21" s="81"/>
      <c r="Q21" s="81"/>
      <c r="R21" s="81"/>
      <c r="S21" s="81"/>
      <c r="T21" s="81"/>
      <c r="U21" s="81"/>
      <c r="V21" s="81"/>
      <c r="W21" s="81"/>
      <c r="X21" s="81"/>
      <c r="Y21" s="81"/>
      <c r="Z21" s="79"/>
    </row>
    <row r="22" spans="1:26" ht="20.100000000000001" customHeight="1" x14ac:dyDescent="0.15">
      <c r="A22" s="55">
        <f>IFERROR(IF(AND(TRIM($I22)&lt;&gt;"", OR(ISERROR(FIND("@"&amp;LEFT($I22,3)&amp;"@", 都道府県3))=FALSE, ISERROR(FIND("@"&amp;LEFT($I22,4)&amp;"@",都道府県4))=FALSE))=FALSE,1001,0),3)</f>
        <v>1001</v>
      </c>
      <c r="B22" s="55"/>
      <c r="C22" s="74"/>
      <c r="D22" s="75">
        <v>2</v>
      </c>
      <c r="E22" s="50" t="s">
        <v>10</v>
      </c>
      <c r="I22" s="33"/>
      <c r="J22" s="33"/>
      <c r="K22" s="33"/>
      <c r="L22" s="33"/>
      <c r="M22" s="33"/>
      <c r="N22" s="33"/>
      <c r="O22" s="33"/>
      <c r="P22" s="33"/>
      <c r="Q22" s="34"/>
      <c r="R22" s="33"/>
      <c r="S22" s="33"/>
      <c r="T22" s="33"/>
      <c r="U22" s="33"/>
      <c r="V22" s="33"/>
      <c r="W22" s="33"/>
      <c r="X22" s="33"/>
      <c r="Y22" s="33"/>
      <c r="Z22" s="79"/>
    </row>
    <row r="23" spans="1:26" ht="20.100000000000001" customHeight="1" x14ac:dyDescent="0.15">
      <c r="A23" s="55"/>
      <c r="B23" s="55"/>
      <c r="C23" s="74"/>
      <c r="D23" s="75"/>
      <c r="E23" s="80"/>
      <c r="F23" s="80"/>
      <c r="G23" s="80"/>
      <c r="H23" s="80"/>
      <c r="I23" s="77"/>
      <c r="J23" s="82" t="s">
        <v>11</v>
      </c>
      <c r="K23" s="81"/>
      <c r="L23" s="81"/>
      <c r="M23" s="81"/>
      <c r="N23" s="81"/>
      <c r="O23" s="81"/>
      <c r="P23" s="81"/>
      <c r="Q23" s="81"/>
      <c r="R23" s="81"/>
      <c r="S23" s="81"/>
      <c r="T23" s="81"/>
      <c r="U23" s="81"/>
      <c r="V23" s="81"/>
      <c r="W23" s="81"/>
      <c r="X23" s="81"/>
      <c r="Y23" s="81"/>
      <c r="Z23" s="79"/>
    </row>
    <row r="24" spans="1:26" ht="20.100000000000001" customHeight="1" x14ac:dyDescent="0.15">
      <c r="A24" s="55">
        <f>IFERROR(IF(TRIM($I24)="",1001,0),3)</f>
        <v>1001</v>
      </c>
      <c r="B24" s="55"/>
      <c r="C24" s="74"/>
      <c r="D24" s="75">
        <v>3</v>
      </c>
      <c r="E24" s="50" t="s">
        <v>12</v>
      </c>
      <c r="I24" s="18"/>
      <c r="J24" s="18"/>
      <c r="K24" s="18"/>
      <c r="L24" s="18"/>
      <c r="M24" s="18"/>
      <c r="N24" s="18"/>
      <c r="O24" s="18"/>
      <c r="P24" s="18"/>
      <c r="Q24" s="36"/>
      <c r="R24" s="18"/>
      <c r="S24" s="18"/>
      <c r="T24" s="18"/>
      <c r="U24" s="18"/>
      <c r="V24" s="18"/>
      <c r="W24" s="18"/>
      <c r="X24" s="18"/>
      <c r="Y24" s="18"/>
      <c r="Z24" s="79"/>
    </row>
    <row r="25" spans="1:26" ht="20.100000000000001" customHeight="1" x14ac:dyDescent="0.15">
      <c r="A25" s="55"/>
      <c r="B25" s="55"/>
      <c r="C25" s="83"/>
      <c r="D25" s="80"/>
      <c r="E25" s="80"/>
      <c r="F25" s="80"/>
      <c r="G25" s="80"/>
      <c r="H25" s="80"/>
      <c r="I25" s="77"/>
      <c r="J25" s="82" t="s">
        <v>51</v>
      </c>
      <c r="K25" s="81"/>
      <c r="L25" s="81"/>
      <c r="M25" s="81"/>
      <c r="N25" s="81"/>
      <c r="O25" s="81"/>
      <c r="P25" s="81"/>
      <c r="Q25" s="81"/>
      <c r="R25" s="81"/>
      <c r="S25" s="81"/>
      <c r="T25" s="81"/>
      <c r="U25" s="81"/>
      <c r="V25" s="81"/>
      <c r="W25" s="81"/>
      <c r="X25" s="81"/>
      <c r="Y25" s="81"/>
      <c r="Z25" s="79"/>
    </row>
    <row r="26" spans="1:26" ht="20.100000000000001" customHeight="1" x14ac:dyDescent="0.15">
      <c r="A26" s="55">
        <f>IFERROR(IF(TRIM($I26)="",1001,0),3)</f>
        <v>1001</v>
      </c>
      <c r="B26" s="55"/>
      <c r="C26" s="74"/>
      <c r="D26" s="75">
        <v>4</v>
      </c>
      <c r="E26" s="50" t="s">
        <v>13</v>
      </c>
      <c r="I26" s="18"/>
      <c r="J26" s="18"/>
      <c r="K26" s="18"/>
      <c r="L26" s="18"/>
      <c r="M26" s="18"/>
      <c r="N26" s="18"/>
      <c r="O26" s="18"/>
      <c r="P26" s="18"/>
      <c r="Q26" s="36"/>
      <c r="R26" s="18"/>
      <c r="S26" s="18"/>
      <c r="T26" s="18"/>
      <c r="U26" s="18"/>
      <c r="V26" s="18"/>
      <c r="W26" s="18"/>
      <c r="X26" s="18"/>
      <c r="Y26" s="18"/>
      <c r="Z26" s="79"/>
    </row>
    <row r="27" spans="1:26" ht="20.100000000000001" customHeight="1" x14ac:dyDescent="0.15">
      <c r="A27" s="55"/>
      <c r="B27" s="55"/>
      <c r="C27" s="83"/>
      <c r="D27" s="80"/>
      <c r="E27" s="80"/>
      <c r="F27" s="80"/>
      <c r="G27" s="80"/>
      <c r="H27" s="80"/>
      <c r="I27" s="77"/>
      <c r="J27" s="82" t="s">
        <v>52</v>
      </c>
      <c r="K27" s="81"/>
      <c r="L27" s="81"/>
      <c r="M27" s="81"/>
      <c r="N27" s="81"/>
      <c r="O27" s="81"/>
      <c r="P27" s="81"/>
      <c r="Q27" s="84"/>
      <c r="R27" s="81"/>
      <c r="S27" s="81"/>
      <c r="T27" s="81"/>
      <c r="U27" s="81"/>
      <c r="V27" s="81"/>
      <c r="W27" s="81"/>
      <c r="X27" s="81"/>
      <c r="Y27" s="81"/>
      <c r="Z27" s="85"/>
    </row>
    <row r="28" spans="1:26" ht="20.100000000000001" customHeight="1" x14ac:dyDescent="0.15">
      <c r="A28" s="55">
        <f>IFERROR(IF(TRIM($I28)="",1001,0),3)</f>
        <v>1001</v>
      </c>
      <c r="B28" s="55"/>
      <c r="C28" s="74"/>
      <c r="D28" s="75">
        <v>5</v>
      </c>
      <c r="E28" s="50" t="s">
        <v>14</v>
      </c>
      <c r="I28" s="18"/>
      <c r="J28" s="18"/>
      <c r="K28" s="18"/>
      <c r="L28" s="18"/>
      <c r="M28" s="18"/>
      <c r="N28" s="18"/>
      <c r="O28" s="18"/>
      <c r="P28" s="18"/>
      <c r="Q28" s="18"/>
      <c r="R28" s="18"/>
      <c r="S28" s="18"/>
      <c r="T28" s="18"/>
      <c r="U28" s="18"/>
      <c r="V28" s="18"/>
      <c r="W28" s="18"/>
      <c r="X28" s="18"/>
      <c r="Y28" s="18"/>
      <c r="Z28" s="79"/>
    </row>
    <row r="29" spans="1:26" ht="20.100000000000001" customHeight="1" x14ac:dyDescent="0.15">
      <c r="A29" s="55"/>
      <c r="B29" s="55"/>
      <c r="C29" s="83"/>
      <c r="D29" s="80"/>
      <c r="E29" s="80"/>
      <c r="F29" s="80"/>
      <c r="G29" s="80"/>
      <c r="H29" s="80"/>
      <c r="I29" s="77"/>
      <c r="J29" s="82" t="s">
        <v>15</v>
      </c>
      <c r="K29" s="81"/>
      <c r="L29" s="81"/>
      <c r="M29" s="81"/>
      <c r="N29" s="81"/>
      <c r="O29" s="81"/>
      <c r="P29" s="81"/>
      <c r="Q29" s="81"/>
      <c r="R29" s="81"/>
      <c r="S29" s="81"/>
      <c r="T29" s="81"/>
      <c r="U29" s="81"/>
      <c r="V29" s="81"/>
      <c r="W29" s="81"/>
      <c r="X29" s="81"/>
      <c r="Y29" s="81"/>
      <c r="Z29" s="85"/>
    </row>
    <row r="30" spans="1:26" ht="20.100000000000001" customHeight="1" x14ac:dyDescent="0.15">
      <c r="A30" s="55">
        <f>IFERROR(IF(OR(TRIM($I30)="", NOT(OR(IFERROR(SEARCH(" ",$I30),0)&gt;0, IFERROR(SEARCH("　",$I30),0)&gt;0))),1001,0),3)</f>
        <v>1001</v>
      </c>
      <c r="B30" s="55"/>
      <c r="C30" s="74"/>
      <c r="D30" s="75">
        <v>6</v>
      </c>
      <c r="E30" s="50" t="s">
        <v>16</v>
      </c>
      <c r="I30" s="18"/>
      <c r="J30" s="18"/>
      <c r="K30" s="18"/>
      <c r="L30" s="18"/>
      <c r="M30" s="18"/>
      <c r="N30" s="18"/>
      <c r="O30" s="18"/>
      <c r="P30" s="18"/>
      <c r="Q30" s="18"/>
      <c r="R30" s="18"/>
      <c r="S30" s="18"/>
      <c r="T30" s="18"/>
      <c r="U30" s="18"/>
      <c r="V30" s="18"/>
      <c r="W30" s="18"/>
      <c r="X30" s="18"/>
      <c r="Y30" s="18"/>
      <c r="Z30" s="79"/>
    </row>
    <row r="31" spans="1:26" ht="20.100000000000001" customHeight="1" x14ac:dyDescent="0.15">
      <c r="A31" s="55"/>
      <c r="B31" s="55"/>
      <c r="C31" s="83"/>
      <c r="D31" s="80"/>
      <c r="E31" s="80"/>
      <c r="F31" s="80"/>
      <c r="G31" s="80"/>
      <c r="H31" s="80"/>
      <c r="I31" s="86"/>
      <c r="J31" s="82" t="s">
        <v>17</v>
      </c>
      <c r="K31" s="82"/>
      <c r="L31" s="82"/>
      <c r="M31" s="82"/>
      <c r="N31" s="82"/>
      <c r="O31" s="82"/>
      <c r="P31" s="82"/>
      <c r="Q31" s="82"/>
      <c r="R31" s="82"/>
      <c r="S31" s="82"/>
      <c r="T31" s="82"/>
      <c r="U31" s="82"/>
      <c r="V31" s="82"/>
      <c r="W31" s="82"/>
      <c r="X31" s="82"/>
      <c r="Y31" s="82"/>
      <c r="Z31" s="85"/>
    </row>
    <row r="32" spans="1:26" ht="20.100000000000001" customHeight="1" x14ac:dyDescent="0.15">
      <c r="A32" s="55">
        <f>IFERROR(IF(OR(TRIM($I32)="", NOT(OR(IFERROR(SEARCH(" ",$I32),0)&gt;0, IFERROR(SEARCH("　",$I32),0)&gt;0))),1001,0),3)</f>
        <v>1001</v>
      </c>
      <c r="B32" s="55"/>
      <c r="C32" s="74"/>
      <c r="D32" s="75">
        <v>7</v>
      </c>
      <c r="E32" s="50" t="s">
        <v>18</v>
      </c>
      <c r="I32" s="18"/>
      <c r="J32" s="18"/>
      <c r="K32" s="18"/>
      <c r="L32" s="18"/>
      <c r="M32" s="18"/>
      <c r="N32" s="18"/>
      <c r="O32" s="18"/>
      <c r="P32" s="18"/>
      <c r="Q32" s="18"/>
      <c r="R32" s="18"/>
      <c r="S32" s="18"/>
      <c r="T32" s="18"/>
      <c r="U32" s="18"/>
      <c r="V32" s="18"/>
      <c r="W32" s="18"/>
      <c r="X32" s="18"/>
      <c r="Y32" s="18"/>
      <c r="Z32" s="79"/>
    </row>
    <row r="33" spans="1:27" ht="20.100000000000001" customHeight="1" x14ac:dyDescent="0.15">
      <c r="A33" s="55"/>
      <c r="B33" s="55"/>
      <c r="C33" s="83"/>
      <c r="D33" s="80"/>
      <c r="E33" s="80"/>
      <c r="F33" s="80"/>
      <c r="G33" s="80"/>
      <c r="H33" s="80"/>
      <c r="I33" s="86"/>
      <c r="J33" s="82" t="s">
        <v>19</v>
      </c>
      <c r="K33" s="82"/>
      <c r="L33" s="82"/>
      <c r="M33" s="82"/>
      <c r="N33" s="82"/>
      <c r="O33" s="82"/>
      <c r="P33" s="82"/>
      <c r="Q33" s="82"/>
      <c r="R33" s="82"/>
      <c r="S33" s="82"/>
      <c r="T33" s="82"/>
      <c r="U33" s="82"/>
      <c r="V33" s="82"/>
      <c r="W33" s="82"/>
      <c r="X33" s="82"/>
      <c r="Y33" s="82"/>
      <c r="Z33" s="79"/>
    </row>
    <row r="34" spans="1:27" ht="20.100000000000001" customHeight="1" x14ac:dyDescent="0.15">
      <c r="A34" s="55">
        <f>IFERROR(IF(NOT(AND(TRIM($I34)&lt;&gt;"",ISNUMBER(VALUE(SUBSTITUTE($I34,"-",""))), IFERROR(SEARCH("-",$I34),0)&gt;0)),1001,0),3)</f>
        <v>1001</v>
      </c>
      <c r="B34" s="55"/>
      <c r="C34" s="74"/>
      <c r="D34" s="75">
        <v>8</v>
      </c>
      <c r="E34" s="50" t="s">
        <v>20</v>
      </c>
      <c r="I34" s="18"/>
      <c r="J34" s="18"/>
      <c r="K34" s="18"/>
      <c r="L34" s="18"/>
      <c r="M34" s="18"/>
      <c r="O34" s="87" t="s">
        <v>21</v>
      </c>
      <c r="P34" s="1"/>
      <c r="Q34" s="50" t="s">
        <v>22</v>
      </c>
      <c r="Y34" s="81"/>
      <c r="Z34" s="79"/>
    </row>
    <row r="35" spans="1:27" ht="20.100000000000001" customHeight="1" x14ac:dyDescent="0.15">
      <c r="A35" s="55"/>
      <c r="B35" s="55"/>
      <c r="C35" s="83"/>
      <c r="D35" s="80"/>
      <c r="E35" s="80"/>
      <c r="F35" s="80"/>
      <c r="G35" s="80"/>
      <c r="H35" s="80"/>
      <c r="I35" s="77"/>
      <c r="J35" s="82" t="s">
        <v>23</v>
      </c>
      <c r="K35" s="81"/>
      <c r="L35" s="81"/>
      <c r="M35" s="81"/>
      <c r="N35" s="81"/>
      <c r="O35" s="81"/>
      <c r="P35" s="81"/>
      <c r="Q35" s="81"/>
      <c r="R35" s="81"/>
      <c r="S35" s="81"/>
      <c r="T35" s="81"/>
      <c r="U35" s="81"/>
      <c r="V35" s="81"/>
      <c r="W35" s="81"/>
      <c r="X35" s="81"/>
      <c r="Y35" s="81"/>
      <c r="Z35" s="79"/>
    </row>
    <row r="36" spans="1:27" ht="20.100000000000001" customHeight="1" x14ac:dyDescent="0.15">
      <c r="A36" s="55">
        <f>IFERROR(IF(AND(TRIM($I36)&lt;&gt;"", NOT(AND(ISNUMBER(VALUE(SUBSTITUTE($I36,"-",""))), IFERROR(SEARCH("-",$I36),0)&gt;0))),1001,0),3)</f>
        <v>0</v>
      </c>
      <c r="B36" s="55"/>
      <c r="C36" s="74"/>
      <c r="D36" s="75">
        <v>9</v>
      </c>
      <c r="E36" s="50" t="s">
        <v>24</v>
      </c>
      <c r="I36" s="18"/>
      <c r="J36" s="18"/>
      <c r="K36" s="18"/>
      <c r="L36" s="18"/>
      <c r="M36" s="18"/>
      <c r="N36" s="81"/>
      <c r="O36" s="81"/>
      <c r="P36" s="81"/>
      <c r="Q36" s="81"/>
      <c r="R36" s="81"/>
      <c r="S36" s="81"/>
      <c r="T36" s="81"/>
      <c r="U36" s="81"/>
      <c r="V36" s="81"/>
      <c r="W36" s="81"/>
      <c r="X36" s="81"/>
      <c r="Y36" s="81"/>
      <c r="Z36" s="79"/>
    </row>
    <row r="37" spans="1:27" ht="20.100000000000001" customHeight="1" x14ac:dyDescent="0.15">
      <c r="A37" s="55"/>
      <c r="B37" s="55"/>
      <c r="C37" s="83"/>
      <c r="D37" s="80"/>
      <c r="E37" s="80"/>
      <c r="F37" s="80"/>
      <c r="G37" s="80"/>
      <c r="H37" s="80"/>
      <c r="I37" s="77"/>
      <c r="J37" s="82" t="s">
        <v>23</v>
      </c>
      <c r="K37" s="81"/>
      <c r="L37" s="81"/>
      <c r="M37" s="81"/>
      <c r="N37" s="81"/>
      <c r="O37" s="81"/>
      <c r="P37" s="81"/>
      <c r="Q37" s="81"/>
      <c r="R37" s="81"/>
      <c r="S37" s="81"/>
      <c r="T37" s="81"/>
      <c r="U37" s="81"/>
      <c r="V37" s="81"/>
      <c r="W37" s="81"/>
      <c r="X37" s="81"/>
      <c r="Y37" s="81"/>
      <c r="Z37" s="79"/>
    </row>
    <row r="38" spans="1:27" ht="20.100000000000001" customHeight="1" x14ac:dyDescent="0.15">
      <c r="A38" s="55">
        <f>IFERROR(IF(AND(TRIM($I38)&lt;&gt;"", NOT(IFERROR(SEARCH("@",$I38),0)&gt;0)),1001,0),3)</f>
        <v>0</v>
      </c>
      <c r="B38" s="55"/>
      <c r="C38" s="83"/>
      <c r="D38" s="75">
        <v>10</v>
      </c>
      <c r="E38" s="50" t="s">
        <v>25</v>
      </c>
      <c r="I38" s="18"/>
      <c r="J38" s="18"/>
      <c r="K38" s="18"/>
      <c r="L38" s="18"/>
      <c r="M38" s="18"/>
      <c r="N38" s="18"/>
      <c r="O38" s="18"/>
      <c r="P38" s="18"/>
      <c r="Q38" s="35"/>
      <c r="R38" s="18"/>
      <c r="S38" s="18"/>
      <c r="T38" s="18"/>
      <c r="U38" s="18"/>
      <c r="V38" s="18"/>
      <c r="W38" s="18"/>
      <c r="X38" s="18"/>
      <c r="Y38" s="18"/>
      <c r="Z38" s="79"/>
    </row>
    <row r="39" spans="1:27" ht="20.100000000000001" customHeight="1" x14ac:dyDescent="0.15">
      <c r="A39" s="55"/>
      <c r="B39" s="55"/>
      <c r="C39" s="83"/>
      <c r="D39" s="75"/>
      <c r="I39" s="77"/>
      <c r="J39" s="88" t="s">
        <v>54</v>
      </c>
      <c r="K39" s="89"/>
      <c r="L39" s="82"/>
      <c r="M39" s="82"/>
      <c r="N39" s="82"/>
      <c r="O39" s="82"/>
      <c r="P39" s="82"/>
      <c r="Q39" s="90"/>
      <c r="R39" s="82"/>
      <c r="S39" s="82"/>
      <c r="T39" s="82"/>
      <c r="U39" s="82"/>
      <c r="V39" s="82"/>
      <c r="W39" s="82"/>
      <c r="X39" s="82"/>
      <c r="Y39" s="82"/>
      <c r="Z39" s="80"/>
      <c r="AA39" s="91"/>
    </row>
    <row r="40" spans="1:27" ht="20.100000000000001" customHeight="1" x14ac:dyDescent="0.15">
      <c r="A40" s="55">
        <f>IFERROR(IF(AND($I40&lt;&gt;"一致する", $I40&lt;&gt;"一致しない"),1001,0),3)</f>
        <v>0</v>
      </c>
      <c r="B40" s="55"/>
      <c r="C40" s="74"/>
      <c r="D40" s="75">
        <v>11</v>
      </c>
      <c r="E40" s="50" t="s">
        <v>26</v>
      </c>
      <c r="I40" s="18" t="s">
        <v>27</v>
      </c>
      <c r="J40" s="18"/>
      <c r="K40" s="18"/>
      <c r="L40" s="18"/>
      <c r="M40" s="18"/>
      <c r="N40" s="80"/>
      <c r="O40" s="80"/>
      <c r="P40" s="80"/>
      <c r="Q40" s="80"/>
      <c r="R40" s="80"/>
      <c r="S40" s="80"/>
      <c r="T40" s="80"/>
      <c r="U40" s="80"/>
      <c r="V40" s="80"/>
      <c r="W40" s="80"/>
      <c r="X40" s="80"/>
      <c r="Y40" s="80"/>
      <c r="Z40" s="79"/>
      <c r="AA40" s="80"/>
    </row>
    <row r="41" spans="1:27" ht="20.100000000000001" customHeight="1" x14ac:dyDescent="0.15">
      <c r="A41" s="55"/>
      <c r="B41" s="55"/>
      <c r="C41" s="83"/>
      <c r="D41" s="80"/>
      <c r="E41" s="80"/>
      <c r="F41" s="80"/>
      <c r="G41" s="80"/>
      <c r="H41" s="80"/>
      <c r="I41" s="86"/>
      <c r="J41" s="92" t="s">
        <v>48</v>
      </c>
      <c r="K41" s="82"/>
      <c r="L41" s="82"/>
      <c r="M41" s="82"/>
      <c r="N41" s="82"/>
      <c r="O41" s="82"/>
      <c r="P41" s="82"/>
      <c r="Q41" s="82"/>
      <c r="R41" s="82"/>
      <c r="S41" s="82"/>
      <c r="T41" s="82"/>
      <c r="U41" s="82"/>
      <c r="V41" s="82"/>
      <c r="W41" s="82"/>
      <c r="X41" s="82"/>
      <c r="Y41" s="82"/>
      <c r="Z41" s="93"/>
      <c r="AA41" s="80"/>
    </row>
    <row r="42" spans="1:27" ht="20.100000000000001" customHeight="1" x14ac:dyDescent="0.15">
      <c r="A42" s="55"/>
      <c r="B42" s="55"/>
      <c r="C42" s="83"/>
      <c r="D42" s="80"/>
      <c r="E42" s="80"/>
      <c r="F42" s="80"/>
      <c r="G42" s="80"/>
      <c r="H42" s="80"/>
      <c r="I42" s="86"/>
      <c r="J42" s="92"/>
      <c r="K42" s="82"/>
      <c r="L42" s="82"/>
      <c r="M42" s="82"/>
      <c r="N42" s="82"/>
      <c r="O42" s="82"/>
      <c r="P42" s="82"/>
      <c r="Q42" s="82"/>
      <c r="R42" s="82"/>
      <c r="S42" s="82"/>
      <c r="T42" s="82"/>
      <c r="U42" s="82"/>
      <c r="V42" s="82"/>
      <c r="W42" s="82"/>
      <c r="X42" s="82"/>
      <c r="Y42" s="82"/>
      <c r="Z42" s="93"/>
      <c r="AA42" s="80"/>
    </row>
    <row r="43" spans="1:27" ht="30" customHeight="1" x14ac:dyDescent="0.15">
      <c r="A43" s="66"/>
      <c r="B43" s="55"/>
      <c r="C43" s="70"/>
      <c r="D43" s="94" t="s">
        <v>322</v>
      </c>
      <c r="E43" s="94"/>
      <c r="F43" s="94"/>
      <c r="G43" s="94"/>
      <c r="H43" s="94"/>
      <c r="I43" s="94"/>
      <c r="J43" s="94"/>
      <c r="K43" s="94"/>
      <c r="L43" s="94"/>
      <c r="M43" s="94"/>
      <c r="N43" s="94"/>
      <c r="O43" s="94"/>
      <c r="P43" s="94"/>
      <c r="Q43" s="94"/>
      <c r="R43" s="94"/>
      <c r="S43" s="94"/>
      <c r="T43" s="94"/>
      <c r="U43" s="94"/>
      <c r="V43" s="94"/>
      <c r="W43" s="94"/>
      <c r="X43" s="94"/>
      <c r="Y43" s="94"/>
      <c r="Z43" s="95"/>
    </row>
    <row r="44" spans="1:27" ht="20.100000000000001" customHeight="1" x14ac:dyDescent="0.15">
      <c r="A44" s="55"/>
      <c r="B44" s="55"/>
      <c r="C44" s="74"/>
      <c r="D44" s="75">
        <v>12</v>
      </c>
      <c r="E44" s="50" t="s">
        <v>63</v>
      </c>
      <c r="I44" s="19"/>
      <c r="J44" s="20"/>
      <c r="K44" s="20"/>
      <c r="L44" s="20"/>
      <c r="M44" s="20"/>
      <c r="N44" s="80"/>
      <c r="O44" s="80"/>
      <c r="P44" s="80"/>
      <c r="Q44" s="80"/>
      <c r="R44" s="80"/>
      <c r="S44" s="80"/>
      <c r="T44" s="80"/>
      <c r="U44" s="80"/>
      <c r="V44" s="80"/>
      <c r="W44" s="80"/>
      <c r="X44" s="80"/>
      <c r="Y44" s="80"/>
      <c r="Z44" s="79"/>
    </row>
    <row r="45" spans="1:27" ht="20.100000000000001" customHeight="1" x14ac:dyDescent="0.15">
      <c r="A45" s="55"/>
      <c r="B45" s="55"/>
      <c r="C45" s="74"/>
      <c r="D45" s="80"/>
      <c r="E45" s="80"/>
      <c r="F45" s="80"/>
      <c r="G45" s="80"/>
      <c r="H45" s="80"/>
      <c r="I45" s="77"/>
      <c r="J45" s="82" t="s">
        <v>56</v>
      </c>
      <c r="K45" s="81"/>
      <c r="L45" s="81"/>
      <c r="M45" s="81"/>
      <c r="N45" s="81"/>
      <c r="O45" s="81"/>
      <c r="P45" s="81"/>
      <c r="Q45" s="81"/>
      <c r="R45" s="81"/>
      <c r="S45" s="81"/>
      <c r="T45" s="81"/>
      <c r="U45" s="81"/>
      <c r="V45" s="81"/>
      <c r="W45" s="81"/>
      <c r="X45" s="81"/>
      <c r="Y45" s="81"/>
      <c r="Z45" s="79"/>
    </row>
    <row r="46" spans="1:27" ht="20.100000000000001" customHeight="1" x14ac:dyDescent="0.15">
      <c r="A46" s="55">
        <f>IFERROR(IF(AND(TRIM($I46)&lt;&gt;"", AND(OR(ISERROR(FIND("@"&amp;LEFT($I46,3)&amp;"@", 都道府県3))=FALSE, ISERROR(FIND("@"&amp;LEFT($I46,4)&amp;"@",都道府県4))=FALSE))=FALSE),1001,0),3)</f>
        <v>0</v>
      </c>
      <c r="B46" s="55"/>
      <c r="C46" s="74"/>
      <c r="D46" s="75">
        <v>13</v>
      </c>
      <c r="E46" s="50" t="s">
        <v>64</v>
      </c>
      <c r="I46" s="33"/>
      <c r="J46" s="33"/>
      <c r="K46" s="33"/>
      <c r="L46" s="33"/>
      <c r="M46" s="33"/>
      <c r="N46" s="33"/>
      <c r="O46" s="33"/>
      <c r="P46" s="33"/>
      <c r="Q46" s="34"/>
      <c r="R46" s="33"/>
      <c r="S46" s="33"/>
      <c r="T46" s="33"/>
      <c r="U46" s="33"/>
      <c r="V46" s="33"/>
      <c r="W46" s="33"/>
      <c r="X46" s="33"/>
      <c r="Y46" s="33"/>
      <c r="Z46" s="79"/>
    </row>
    <row r="47" spans="1:27" ht="20.100000000000001" customHeight="1" x14ac:dyDescent="0.15">
      <c r="A47" s="55"/>
      <c r="B47" s="55"/>
      <c r="C47" s="74"/>
      <c r="D47" s="80"/>
      <c r="E47" s="80"/>
      <c r="F47" s="80"/>
      <c r="G47" s="80"/>
      <c r="H47" s="80"/>
      <c r="I47" s="77"/>
      <c r="J47" s="82" t="s">
        <v>11</v>
      </c>
      <c r="K47" s="81"/>
      <c r="L47" s="81"/>
      <c r="M47" s="81"/>
      <c r="N47" s="81"/>
      <c r="O47" s="81"/>
      <c r="P47" s="81"/>
      <c r="Q47" s="81"/>
      <c r="R47" s="81"/>
      <c r="S47" s="81"/>
      <c r="T47" s="81"/>
      <c r="U47" s="81"/>
      <c r="V47" s="81"/>
      <c r="W47" s="81"/>
      <c r="X47" s="81"/>
      <c r="Y47" s="81"/>
      <c r="Z47" s="79"/>
    </row>
    <row r="48" spans="1:27" ht="20.100000000000001" customHeight="1" x14ac:dyDescent="0.15">
      <c r="A48" s="55">
        <f>IFERROR(IF(AND(TRIM($I48)&lt;&gt;"", NOT(AND(ISNUMBER(VALUE(SUBSTITUTE($I48,"-",""))), IFERROR(SEARCH("-",$I48),0)&gt;0))),1001,0),3)</f>
        <v>0</v>
      </c>
      <c r="B48" s="55"/>
      <c r="C48" s="74"/>
      <c r="D48" s="75">
        <v>14</v>
      </c>
      <c r="E48" s="50" t="s">
        <v>65</v>
      </c>
      <c r="I48" s="18"/>
      <c r="J48" s="18"/>
      <c r="K48" s="18"/>
      <c r="L48" s="18"/>
      <c r="M48" s="18"/>
      <c r="Y48" s="81"/>
      <c r="Z48" s="79"/>
    </row>
    <row r="49" spans="1:27" ht="20.100000000000001" customHeight="1" x14ac:dyDescent="0.15">
      <c r="A49" s="55"/>
      <c r="B49" s="55"/>
      <c r="C49" s="83"/>
      <c r="D49" s="80"/>
      <c r="E49" s="80"/>
      <c r="F49" s="80"/>
      <c r="G49" s="80"/>
      <c r="H49" s="80"/>
      <c r="I49" s="77"/>
      <c r="J49" s="82" t="s">
        <v>23</v>
      </c>
      <c r="K49" s="81"/>
      <c r="L49" s="81"/>
      <c r="M49" s="81"/>
      <c r="N49" s="81"/>
      <c r="O49" s="81"/>
      <c r="P49" s="81"/>
      <c r="Q49" s="81"/>
      <c r="R49" s="81"/>
      <c r="S49" s="81"/>
      <c r="T49" s="81"/>
      <c r="U49" s="81"/>
      <c r="V49" s="81"/>
      <c r="W49" s="81"/>
      <c r="X49" s="81"/>
      <c r="Y49" s="81"/>
      <c r="Z49" s="79"/>
    </row>
    <row r="50" spans="1:27" ht="20.100000000000001" customHeight="1" x14ac:dyDescent="0.15">
      <c r="A50" s="55">
        <f>IFERROR(IF(AND(TRIM($I50)&lt;&gt;"", NOT(AND(ISNUMBER(VALUE(SUBSTITUTE($I50,"-",""))), IFERROR(SEARCH("-",$I50),0)&gt;0))),1001,0),3)</f>
        <v>0</v>
      </c>
      <c r="B50" s="55"/>
      <c r="C50" s="74"/>
      <c r="D50" s="75">
        <v>15</v>
      </c>
      <c r="E50" s="50" t="s">
        <v>66</v>
      </c>
      <c r="I50" s="18"/>
      <c r="J50" s="18"/>
      <c r="K50" s="18"/>
      <c r="L50" s="18"/>
      <c r="M50" s="18"/>
      <c r="N50" s="81"/>
      <c r="O50" s="81"/>
      <c r="P50" s="81"/>
      <c r="Q50" s="81"/>
      <c r="R50" s="81"/>
      <c r="S50" s="81"/>
      <c r="T50" s="81"/>
      <c r="U50" s="81"/>
      <c r="V50" s="81"/>
      <c r="W50" s="81"/>
      <c r="X50" s="81"/>
      <c r="Y50" s="81"/>
      <c r="Z50" s="79"/>
    </row>
    <row r="51" spans="1:27" ht="20.100000000000001" customHeight="1" x14ac:dyDescent="0.15">
      <c r="A51" s="55"/>
      <c r="B51" s="55"/>
      <c r="C51" s="83"/>
      <c r="D51" s="80"/>
      <c r="E51" s="80"/>
      <c r="F51" s="80"/>
      <c r="G51" s="80"/>
      <c r="H51" s="80"/>
      <c r="I51" s="77"/>
      <c r="J51" s="82" t="s">
        <v>23</v>
      </c>
      <c r="K51" s="81"/>
      <c r="L51" s="81"/>
      <c r="M51" s="81"/>
      <c r="N51" s="81"/>
      <c r="O51" s="81"/>
      <c r="P51" s="81"/>
      <c r="Q51" s="81"/>
      <c r="R51" s="81"/>
      <c r="S51" s="81"/>
      <c r="T51" s="81"/>
      <c r="U51" s="81"/>
      <c r="V51" s="81"/>
      <c r="W51" s="81"/>
      <c r="X51" s="81"/>
      <c r="Y51" s="81"/>
      <c r="Z51" s="79"/>
    </row>
    <row r="52" spans="1:27" ht="20.100000000000001" customHeight="1" x14ac:dyDescent="0.15">
      <c r="A52" s="55">
        <f>IFERROR(IF(AND(TRIM($I52)&lt;&gt;"", NOT(IFERROR(SEARCH("@",$I52),0)&gt;0)),1001,0),3)</f>
        <v>0</v>
      </c>
      <c r="B52" s="55"/>
      <c r="C52" s="83"/>
      <c r="D52" s="75">
        <v>16</v>
      </c>
      <c r="E52" s="50" t="s">
        <v>308</v>
      </c>
      <c r="I52" s="18"/>
      <c r="J52" s="18"/>
      <c r="K52" s="18"/>
      <c r="L52" s="18"/>
      <c r="M52" s="18"/>
      <c r="N52" s="18"/>
      <c r="O52" s="18"/>
      <c r="P52" s="18"/>
      <c r="Q52" s="35"/>
      <c r="R52" s="18"/>
      <c r="S52" s="18"/>
      <c r="T52" s="18"/>
      <c r="U52" s="18"/>
      <c r="V52" s="18"/>
      <c r="W52" s="18"/>
      <c r="X52" s="18"/>
      <c r="Y52" s="18"/>
      <c r="Z52" s="79"/>
    </row>
    <row r="53" spans="1:27" ht="20.100000000000001" customHeight="1" x14ac:dyDescent="0.15">
      <c r="A53" s="55"/>
      <c r="B53" s="55"/>
      <c r="C53" s="83"/>
      <c r="D53" s="75"/>
      <c r="I53" s="77"/>
      <c r="J53" s="88" t="s">
        <v>54</v>
      </c>
      <c r="K53" s="89"/>
      <c r="L53" s="82"/>
      <c r="M53" s="82"/>
      <c r="N53" s="82"/>
      <c r="O53" s="82"/>
      <c r="P53" s="82"/>
      <c r="Q53" s="90"/>
      <c r="R53" s="82"/>
      <c r="S53" s="82"/>
      <c r="T53" s="82"/>
      <c r="U53" s="82"/>
      <c r="V53" s="82"/>
      <c r="W53" s="82"/>
      <c r="X53" s="82"/>
      <c r="Y53" s="82"/>
      <c r="Z53" s="80"/>
      <c r="AA53" s="91"/>
    </row>
    <row r="54" spans="1:27" ht="20.100000000000001" customHeight="1" x14ac:dyDescent="0.15">
      <c r="A54" s="55"/>
      <c r="B54" s="55"/>
      <c r="C54" s="96"/>
      <c r="D54" s="97"/>
      <c r="E54" s="97"/>
      <c r="F54" s="97"/>
      <c r="G54" s="97"/>
      <c r="H54" s="97"/>
      <c r="I54" s="98"/>
      <c r="J54" s="98"/>
      <c r="K54" s="99"/>
      <c r="L54" s="98"/>
      <c r="M54" s="98"/>
      <c r="N54" s="98"/>
      <c r="O54" s="98"/>
      <c r="P54" s="98"/>
      <c r="Q54" s="98"/>
      <c r="R54" s="98"/>
      <c r="S54" s="98"/>
      <c r="T54" s="98"/>
      <c r="U54" s="98"/>
      <c r="V54" s="98"/>
      <c r="W54" s="98"/>
      <c r="X54" s="98"/>
      <c r="Y54" s="98"/>
      <c r="Z54" s="100"/>
    </row>
    <row r="55" spans="1:27" ht="15" customHeight="1" x14ac:dyDescent="0.15">
      <c r="A55" s="55"/>
      <c r="B55" s="55"/>
      <c r="C55" s="80"/>
      <c r="D55" s="80"/>
      <c r="E55" s="80"/>
      <c r="F55" s="80"/>
      <c r="G55" s="80"/>
      <c r="H55" s="80"/>
      <c r="I55" s="101"/>
      <c r="J55" s="102"/>
      <c r="K55" s="102"/>
      <c r="L55" s="102"/>
      <c r="M55" s="102"/>
      <c r="N55" s="102"/>
      <c r="O55" s="102"/>
      <c r="P55" s="102"/>
      <c r="Q55" s="102"/>
      <c r="R55" s="102"/>
      <c r="S55" s="102"/>
      <c r="T55" s="102"/>
      <c r="U55" s="102"/>
      <c r="V55" s="102"/>
      <c r="W55" s="102"/>
      <c r="X55" s="102"/>
      <c r="Y55" s="102"/>
      <c r="Z55" s="80"/>
    </row>
    <row r="56" spans="1:27" ht="15.75" hidden="1" customHeight="1" x14ac:dyDescent="0.15">
      <c r="A56" s="55"/>
      <c r="B56" s="55"/>
      <c r="C56" s="80"/>
      <c r="D56" s="80"/>
      <c r="E56" s="80"/>
      <c r="F56" s="80"/>
      <c r="G56" s="80"/>
      <c r="H56" s="80"/>
      <c r="I56" s="102"/>
      <c r="J56" s="80"/>
      <c r="K56" s="80"/>
      <c r="L56" s="80"/>
      <c r="M56" s="80"/>
      <c r="N56" s="80"/>
      <c r="O56" s="80"/>
      <c r="P56" s="80"/>
      <c r="Q56" s="80"/>
      <c r="R56" s="80"/>
      <c r="S56" s="80"/>
      <c r="T56" s="80"/>
      <c r="U56" s="80"/>
      <c r="V56" s="80"/>
      <c r="W56" s="80"/>
      <c r="X56" s="80"/>
      <c r="Y56" s="80"/>
      <c r="Z56" s="80"/>
    </row>
    <row r="57" spans="1:27" ht="15.75" hidden="1" customHeight="1" x14ac:dyDescent="0.15">
      <c r="A57" s="55"/>
      <c r="B57" s="55"/>
      <c r="C57" s="80"/>
      <c r="D57" s="80"/>
      <c r="E57" s="80"/>
      <c r="F57" s="80"/>
      <c r="G57" s="80"/>
      <c r="H57" s="80"/>
      <c r="I57" s="102"/>
      <c r="J57" s="80"/>
      <c r="K57" s="80"/>
      <c r="L57" s="80"/>
      <c r="M57" s="80"/>
      <c r="N57" s="80"/>
      <c r="O57" s="80"/>
      <c r="P57" s="80"/>
      <c r="Q57" s="80"/>
      <c r="R57" s="80"/>
      <c r="S57" s="80"/>
      <c r="T57" s="80"/>
      <c r="U57" s="80"/>
      <c r="V57" s="80"/>
      <c r="W57" s="80"/>
      <c r="X57" s="80"/>
      <c r="Y57" s="80"/>
      <c r="Z57" s="80"/>
    </row>
    <row r="58" spans="1:27" ht="15.75" hidden="1" customHeight="1" x14ac:dyDescent="0.15">
      <c r="A58" s="55"/>
      <c r="B58" s="55"/>
      <c r="C58" s="80"/>
      <c r="D58" s="80"/>
      <c r="E58" s="80"/>
      <c r="F58" s="80"/>
      <c r="G58" s="80"/>
      <c r="H58" s="80"/>
      <c r="I58" s="102"/>
      <c r="J58" s="80"/>
      <c r="K58" s="80"/>
      <c r="L58" s="80"/>
      <c r="M58" s="80"/>
      <c r="N58" s="80"/>
      <c r="O58" s="80"/>
      <c r="P58" s="80"/>
      <c r="Q58" s="80"/>
      <c r="R58" s="80"/>
      <c r="S58" s="80"/>
      <c r="T58" s="80"/>
      <c r="U58" s="80"/>
      <c r="V58" s="80"/>
      <c r="W58" s="80"/>
      <c r="X58" s="80"/>
      <c r="Y58" s="80"/>
      <c r="Z58" s="80"/>
    </row>
    <row r="59" spans="1:27" ht="20.100000000000001" customHeight="1" x14ac:dyDescent="0.15">
      <c r="A59" s="55"/>
      <c r="B59" s="55"/>
      <c r="C59" s="80"/>
      <c r="D59" s="80"/>
      <c r="E59" s="80"/>
      <c r="F59" s="80"/>
      <c r="G59" s="80"/>
      <c r="H59" s="80"/>
      <c r="I59" s="102"/>
      <c r="J59" s="80"/>
      <c r="K59" s="80"/>
      <c r="L59" s="80"/>
      <c r="M59" s="80"/>
      <c r="N59" s="80"/>
      <c r="O59" s="80"/>
      <c r="P59" s="80"/>
      <c r="Q59" s="80"/>
      <c r="R59" s="80"/>
      <c r="S59" s="80"/>
      <c r="T59" s="80"/>
      <c r="U59" s="80"/>
      <c r="V59" s="80"/>
      <c r="W59" s="80"/>
      <c r="X59" s="80"/>
      <c r="Y59" s="80"/>
      <c r="Z59" s="80"/>
    </row>
    <row r="60" spans="1:27" ht="20.100000000000001" customHeight="1" x14ac:dyDescent="0.15">
      <c r="A60" s="55"/>
      <c r="B60" s="55"/>
      <c r="C60" s="67" t="s">
        <v>28</v>
      </c>
      <c r="D60" s="68"/>
      <c r="E60" s="68"/>
      <c r="F60" s="68"/>
      <c r="G60" s="68"/>
      <c r="H60" s="69"/>
      <c r="I60" s="103"/>
    </row>
    <row r="61" spans="1:27" ht="20.100000000000001" customHeight="1" x14ac:dyDescent="0.15">
      <c r="A61" s="55"/>
      <c r="B61" s="55"/>
      <c r="C61" s="70"/>
      <c r="D61" s="71"/>
      <c r="E61" s="71"/>
      <c r="F61" s="71"/>
      <c r="G61" s="71"/>
      <c r="H61" s="71"/>
      <c r="I61" s="72"/>
      <c r="J61" s="72"/>
      <c r="K61" s="72"/>
      <c r="L61" s="72"/>
      <c r="M61" s="72"/>
      <c r="N61" s="72"/>
      <c r="O61" s="72"/>
      <c r="P61" s="72"/>
      <c r="Q61" s="72"/>
      <c r="R61" s="72"/>
      <c r="S61" s="72"/>
      <c r="T61" s="72"/>
      <c r="U61" s="72"/>
      <c r="V61" s="72"/>
      <c r="W61" s="72"/>
      <c r="X61" s="72"/>
      <c r="Y61" s="72"/>
      <c r="Z61" s="73"/>
    </row>
    <row r="62" spans="1:27" ht="20.100000000000001" customHeight="1" x14ac:dyDescent="0.15">
      <c r="A62" s="55"/>
      <c r="B62" s="55"/>
      <c r="C62" s="70"/>
      <c r="D62" s="104" t="s">
        <v>29</v>
      </c>
      <c r="E62" s="104"/>
      <c r="F62" s="104"/>
      <c r="G62" s="104"/>
      <c r="H62" s="104"/>
      <c r="I62" s="104"/>
      <c r="J62" s="104"/>
      <c r="K62" s="104"/>
      <c r="L62" s="104"/>
      <c r="M62" s="104"/>
      <c r="N62" s="104"/>
      <c r="O62" s="104"/>
      <c r="P62" s="104"/>
      <c r="Q62" s="104"/>
      <c r="R62" s="104"/>
      <c r="S62" s="104"/>
      <c r="T62" s="104"/>
      <c r="U62" s="104"/>
      <c r="V62" s="104"/>
      <c r="W62" s="104"/>
      <c r="X62" s="104"/>
      <c r="Y62" s="104"/>
      <c r="Z62" s="79"/>
    </row>
    <row r="63" spans="1:27" ht="20.100000000000001" customHeight="1" x14ac:dyDescent="0.15">
      <c r="A63" s="55">
        <f>IFERROR(IF(AND($I63&lt;&gt;"しない", $I63&lt;&gt;"する"),1001,0),3)</f>
        <v>1001</v>
      </c>
      <c r="B63" s="55"/>
      <c r="C63" s="74"/>
      <c r="D63" s="75">
        <v>1</v>
      </c>
      <c r="E63" s="80" t="s">
        <v>30</v>
      </c>
      <c r="F63" s="80"/>
      <c r="G63" s="80"/>
      <c r="H63" s="80"/>
      <c r="I63" s="18"/>
      <c r="J63" s="18"/>
      <c r="K63" s="18"/>
      <c r="L63" s="18"/>
      <c r="M63" s="18"/>
      <c r="N63" s="80"/>
      <c r="O63" s="80"/>
      <c r="P63" s="80"/>
      <c r="Q63" s="80"/>
      <c r="R63" s="80"/>
      <c r="S63" s="80"/>
      <c r="T63" s="80"/>
      <c r="U63" s="80"/>
      <c r="V63" s="80"/>
      <c r="W63" s="80"/>
      <c r="X63" s="80"/>
      <c r="Y63" s="80"/>
      <c r="Z63" s="79"/>
    </row>
    <row r="64" spans="1:27" ht="20.100000000000001" customHeight="1" x14ac:dyDescent="0.15">
      <c r="A64" s="55"/>
      <c r="B64" s="55"/>
      <c r="C64" s="74"/>
      <c r="D64" s="80"/>
      <c r="E64" s="80"/>
      <c r="F64" s="80"/>
      <c r="G64" s="80"/>
      <c r="H64" s="80"/>
      <c r="I64" s="86"/>
      <c r="J64" s="82" t="s">
        <v>3</v>
      </c>
      <c r="K64" s="81"/>
      <c r="L64" s="81"/>
      <c r="M64" s="81"/>
      <c r="N64" s="81"/>
      <c r="O64" s="81"/>
      <c r="P64" s="81"/>
      <c r="Q64" s="81"/>
      <c r="R64" s="81"/>
      <c r="S64" s="81"/>
      <c r="T64" s="81"/>
      <c r="U64" s="81"/>
      <c r="V64" s="81"/>
      <c r="W64" s="81"/>
      <c r="X64" s="81"/>
      <c r="Y64" s="81"/>
      <c r="Z64" s="79"/>
    </row>
    <row r="65" spans="1:26" ht="20.100000000000001" hidden="1" customHeight="1" x14ac:dyDescent="0.15">
      <c r="A65" s="55"/>
      <c r="B65" s="55"/>
      <c r="C65" s="74"/>
      <c r="D65" s="80"/>
      <c r="E65" s="80"/>
      <c r="F65" s="80"/>
      <c r="G65" s="80"/>
      <c r="H65" s="80"/>
      <c r="I65" s="86"/>
      <c r="J65" s="81"/>
      <c r="K65" s="81"/>
      <c r="L65" s="81"/>
      <c r="M65" s="81"/>
      <c r="N65" s="81"/>
      <c r="O65" s="81"/>
      <c r="P65" s="81"/>
      <c r="Q65" s="81"/>
      <c r="R65" s="81"/>
      <c r="S65" s="81"/>
      <c r="T65" s="81"/>
      <c r="U65" s="81"/>
      <c r="V65" s="81"/>
      <c r="W65" s="81"/>
      <c r="X65" s="81"/>
      <c r="Y65" s="81"/>
      <c r="Z65" s="79"/>
    </row>
    <row r="66" spans="1:26" ht="20.100000000000001" hidden="1" customHeight="1" x14ac:dyDescent="0.15">
      <c r="A66" s="55"/>
      <c r="B66" s="55"/>
      <c r="C66" s="74"/>
      <c r="D66" s="80"/>
      <c r="E66" s="80"/>
      <c r="F66" s="80"/>
      <c r="G66" s="80"/>
      <c r="H66" s="80"/>
      <c r="I66" s="86"/>
      <c r="J66" s="81"/>
      <c r="K66" s="81"/>
      <c r="L66" s="81"/>
      <c r="M66" s="81"/>
      <c r="N66" s="81"/>
      <c r="O66" s="81"/>
      <c r="P66" s="81"/>
      <c r="Q66" s="81"/>
      <c r="R66" s="81"/>
      <c r="S66" s="81"/>
      <c r="T66" s="81"/>
      <c r="U66" s="81"/>
      <c r="V66" s="81"/>
      <c r="W66" s="81"/>
      <c r="X66" s="81"/>
      <c r="Y66" s="81"/>
      <c r="Z66" s="79"/>
    </row>
    <row r="67" spans="1:26" ht="20.100000000000001" hidden="1" customHeight="1" x14ac:dyDescent="0.15">
      <c r="A67" s="55"/>
      <c r="B67" s="55"/>
      <c r="C67" s="74"/>
      <c r="D67" s="80"/>
      <c r="E67" s="80"/>
      <c r="F67" s="80"/>
      <c r="G67" s="80"/>
      <c r="H67" s="80"/>
      <c r="I67" s="86"/>
      <c r="J67" s="81"/>
      <c r="K67" s="81"/>
      <c r="L67" s="81"/>
      <c r="M67" s="81"/>
      <c r="N67" s="81"/>
      <c r="O67" s="81"/>
      <c r="P67" s="81"/>
      <c r="Q67" s="81"/>
      <c r="R67" s="81"/>
      <c r="S67" s="81"/>
      <c r="T67" s="81"/>
      <c r="U67" s="81"/>
      <c r="V67" s="81"/>
      <c r="W67" s="81"/>
      <c r="X67" s="81"/>
      <c r="Y67" s="81"/>
      <c r="Z67" s="79"/>
    </row>
    <row r="68" spans="1:26" ht="20.100000000000001" hidden="1" customHeight="1" x14ac:dyDescent="0.15">
      <c r="A68" s="55"/>
      <c r="B68" s="55"/>
      <c r="C68" s="74"/>
      <c r="D68" s="80"/>
      <c r="E68" s="80"/>
      <c r="F68" s="80"/>
      <c r="G68" s="80"/>
      <c r="H68" s="80"/>
      <c r="I68" s="86"/>
      <c r="J68" s="81"/>
      <c r="K68" s="81"/>
      <c r="L68" s="81"/>
      <c r="M68" s="81"/>
      <c r="N68" s="81"/>
      <c r="O68" s="81"/>
      <c r="P68" s="81"/>
      <c r="Q68" s="81"/>
      <c r="R68" s="81"/>
      <c r="S68" s="81"/>
      <c r="T68" s="81"/>
      <c r="U68" s="81"/>
      <c r="V68" s="81"/>
      <c r="W68" s="81"/>
      <c r="X68" s="81"/>
      <c r="Y68" s="81"/>
      <c r="Z68" s="79"/>
    </row>
    <row r="69" spans="1:26" ht="20.100000000000001" customHeight="1" x14ac:dyDescent="0.15">
      <c r="A69" s="55">
        <f>IFERROR(IF(OR(AND($I63="する",TRIM($I69)=""),AND($I63="しない",NOT(ISBLANK($I69)))),1001,0),3)</f>
        <v>0</v>
      </c>
      <c r="B69" s="55"/>
      <c r="C69" s="74"/>
      <c r="D69" s="75">
        <v>2</v>
      </c>
      <c r="E69" s="50" t="s">
        <v>9</v>
      </c>
      <c r="I69" s="19"/>
      <c r="J69" s="19"/>
      <c r="K69" s="19"/>
      <c r="L69" s="19"/>
      <c r="M69" s="19"/>
      <c r="N69" s="80"/>
      <c r="O69" s="80"/>
      <c r="P69" s="80"/>
      <c r="Q69" s="80"/>
      <c r="R69" s="80"/>
      <c r="S69" s="80"/>
      <c r="T69" s="80"/>
      <c r="U69" s="80"/>
      <c r="V69" s="80"/>
      <c r="W69" s="80"/>
      <c r="X69" s="80"/>
      <c r="Y69" s="80"/>
      <c r="Z69" s="79"/>
    </row>
    <row r="70" spans="1:26" ht="20.100000000000001" customHeight="1" x14ac:dyDescent="0.15">
      <c r="A70" s="55"/>
      <c r="B70" s="55"/>
      <c r="C70" s="74"/>
      <c r="D70" s="75"/>
      <c r="E70" s="80"/>
      <c r="F70" s="80"/>
      <c r="G70" s="80"/>
      <c r="H70" s="80"/>
      <c r="I70" s="77"/>
      <c r="J70" s="82" t="s">
        <v>56</v>
      </c>
      <c r="K70" s="81"/>
      <c r="L70" s="81"/>
      <c r="M70" s="81"/>
      <c r="N70" s="81"/>
      <c r="O70" s="81"/>
      <c r="P70" s="81"/>
      <c r="Q70" s="81"/>
      <c r="R70" s="81"/>
      <c r="S70" s="81"/>
      <c r="T70" s="81"/>
      <c r="U70" s="81"/>
      <c r="V70" s="81"/>
      <c r="W70" s="81"/>
      <c r="X70" s="81"/>
      <c r="Y70" s="81"/>
      <c r="Z70" s="79"/>
    </row>
    <row r="71" spans="1:26" ht="20.100000000000001" customHeight="1" x14ac:dyDescent="0.15">
      <c r="A71" s="55">
        <f>IFERROR(IF(OR(AND($I63="する",AND($I71&lt;&gt;"", OR(ISERROR(FIND("@"&amp;LEFT($I71,3)&amp;"@", 都道府県3))=FALSE, ISERROR(FIND("@"&amp;LEFT($I71,4)&amp;"@",都道府県4))=FALSE))=FALSE),AND($I63="しない",NOT(ISBLANK($I71)))),1001,0),3)</f>
        <v>0</v>
      </c>
      <c r="B71" s="55"/>
      <c r="C71" s="74"/>
      <c r="D71" s="75">
        <v>3</v>
      </c>
      <c r="E71" s="50" t="s">
        <v>10</v>
      </c>
      <c r="I71" s="33"/>
      <c r="J71" s="33"/>
      <c r="K71" s="33"/>
      <c r="L71" s="33"/>
      <c r="M71" s="33"/>
      <c r="N71" s="33"/>
      <c r="O71" s="33"/>
      <c r="P71" s="33"/>
      <c r="Q71" s="33"/>
      <c r="R71" s="33"/>
      <c r="S71" s="33"/>
      <c r="T71" s="33"/>
      <c r="U71" s="33"/>
      <c r="V71" s="33"/>
      <c r="W71" s="33"/>
      <c r="X71" s="33"/>
      <c r="Y71" s="33"/>
      <c r="Z71" s="79"/>
    </row>
    <row r="72" spans="1:26" ht="20.100000000000001" customHeight="1" x14ac:dyDescent="0.15">
      <c r="A72" s="55"/>
      <c r="B72" s="55"/>
      <c r="C72" s="74"/>
      <c r="D72" s="75"/>
      <c r="E72" s="80"/>
      <c r="F72" s="80"/>
      <c r="G72" s="80"/>
      <c r="H72" s="80"/>
      <c r="I72" s="77"/>
      <c r="J72" s="82" t="s">
        <v>11</v>
      </c>
      <c r="K72" s="81"/>
      <c r="L72" s="81"/>
      <c r="M72" s="81"/>
      <c r="N72" s="81"/>
      <c r="O72" s="81"/>
      <c r="P72" s="81"/>
      <c r="Q72" s="81"/>
      <c r="R72" s="81"/>
      <c r="S72" s="81"/>
      <c r="T72" s="81"/>
      <c r="U72" s="81"/>
      <c r="V72" s="81"/>
      <c r="W72" s="81"/>
      <c r="X72" s="81"/>
      <c r="Y72" s="81"/>
      <c r="Z72" s="79"/>
    </row>
    <row r="73" spans="1:26" ht="20.100000000000001" customHeight="1" x14ac:dyDescent="0.15">
      <c r="A73" s="55">
        <f>IFERROR(IF(OR(AND($I63="する",TRIM($I73)=""),AND($I63="しない",NOT(ISBLANK($I73)))),1001,0),3)</f>
        <v>0</v>
      </c>
      <c r="B73" s="55"/>
      <c r="C73" s="74"/>
      <c r="D73" s="75">
        <v>4</v>
      </c>
      <c r="E73" s="50" t="s">
        <v>12</v>
      </c>
      <c r="I73" s="18"/>
      <c r="J73" s="18"/>
      <c r="K73" s="18"/>
      <c r="L73" s="18"/>
      <c r="M73" s="18"/>
      <c r="N73" s="18"/>
      <c r="O73" s="18"/>
      <c r="P73" s="18"/>
      <c r="Q73" s="18"/>
      <c r="R73" s="18"/>
      <c r="S73" s="18"/>
      <c r="T73" s="18"/>
      <c r="U73" s="18"/>
      <c r="V73" s="18"/>
      <c r="W73" s="18"/>
      <c r="X73" s="18"/>
      <c r="Y73" s="18"/>
      <c r="Z73" s="79"/>
    </row>
    <row r="74" spans="1:26" ht="30" customHeight="1" x14ac:dyDescent="0.15">
      <c r="A74" s="55"/>
      <c r="B74" s="55"/>
      <c r="C74" s="83"/>
      <c r="D74" s="80"/>
      <c r="I74" s="77"/>
      <c r="J74" s="105" t="s">
        <v>316</v>
      </c>
      <c r="K74" s="105"/>
      <c r="L74" s="105"/>
      <c r="M74" s="105"/>
      <c r="N74" s="105"/>
      <c r="O74" s="105"/>
      <c r="P74" s="105"/>
      <c r="Q74" s="105"/>
      <c r="R74" s="105"/>
      <c r="S74" s="105"/>
      <c r="T74" s="105"/>
      <c r="U74" s="105"/>
      <c r="V74" s="105"/>
      <c r="W74" s="105"/>
      <c r="X74" s="105"/>
      <c r="Y74" s="105"/>
      <c r="Z74" s="79"/>
    </row>
    <row r="75" spans="1:26" ht="20.100000000000001" customHeight="1" x14ac:dyDescent="0.15">
      <c r="A75" s="55">
        <f>IFERROR(IF(OR(AND($I63="する",TRIM($I75)=""),AND($I63="しない",NOT(ISBLANK($I75)))),1001,0),3)</f>
        <v>0</v>
      </c>
      <c r="B75" s="55"/>
      <c r="C75" s="74"/>
      <c r="D75" s="75">
        <v>5</v>
      </c>
      <c r="E75" s="50" t="s">
        <v>13</v>
      </c>
      <c r="I75" s="18"/>
      <c r="J75" s="18"/>
      <c r="K75" s="18"/>
      <c r="L75" s="18"/>
      <c r="M75" s="18"/>
      <c r="N75" s="18"/>
      <c r="O75" s="18"/>
      <c r="P75" s="18"/>
      <c r="Q75" s="18"/>
      <c r="R75" s="18"/>
      <c r="S75" s="18"/>
      <c r="T75" s="18"/>
      <c r="U75" s="18"/>
      <c r="V75" s="18"/>
      <c r="W75" s="18"/>
      <c r="X75" s="18"/>
      <c r="Y75" s="18"/>
      <c r="Z75" s="79"/>
    </row>
    <row r="76" spans="1:26" ht="30" customHeight="1" x14ac:dyDescent="0.15">
      <c r="A76" s="55"/>
      <c r="B76" s="55"/>
      <c r="C76" s="83"/>
      <c r="D76" s="80"/>
      <c r="E76" s="80"/>
      <c r="F76" s="80"/>
      <c r="G76" s="80"/>
      <c r="H76" s="80"/>
      <c r="I76" s="77"/>
      <c r="J76" s="105" t="s">
        <v>317</v>
      </c>
      <c r="K76" s="105"/>
      <c r="L76" s="105"/>
      <c r="M76" s="105"/>
      <c r="N76" s="105"/>
      <c r="O76" s="105"/>
      <c r="P76" s="105"/>
      <c r="Q76" s="105"/>
      <c r="R76" s="105"/>
      <c r="S76" s="105"/>
      <c r="T76" s="105"/>
      <c r="U76" s="105"/>
      <c r="V76" s="105"/>
      <c r="W76" s="105"/>
      <c r="X76" s="105"/>
      <c r="Y76" s="105"/>
      <c r="Z76" s="79"/>
    </row>
    <row r="77" spans="1:26" ht="20.100000000000001" customHeight="1" x14ac:dyDescent="0.15">
      <c r="A77" s="55">
        <f>IFERROR(IF(OR(AND($I63="する",TRIM($I77)=""),AND($I63="しない",NOT(ISBLANK($I77)))),1001,0),3)</f>
        <v>0</v>
      </c>
      <c r="B77" s="55"/>
      <c r="C77" s="74"/>
      <c r="D77" s="75">
        <v>6</v>
      </c>
      <c r="E77" s="50" t="s">
        <v>31</v>
      </c>
      <c r="I77" s="18"/>
      <c r="J77" s="18"/>
      <c r="K77" s="18"/>
      <c r="L77" s="18"/>
      <c r="M77" s="18"/>
      <c r="N77" s="18"/>
      <c r="O77" s="18"/>
      <c r="P77" s="18"/>
      <c r="Q77" s="18"/>
      <c r="R77" s="18"/>
      <c r="S77" s="18"/>
      <c r="T77" s="18"/>
      <c r="U77" s="18"/>
      <c r="V77" s="18"/>
      <c r="W77" s="18"/>
      <c r="X77" s="18"/>
      <c r="Y77" s="18"/>
      <c r="Z77" s="79"/>
    </row>
    <row r="78" spans="1:26" ht="20.100000000000001" customHeight="1" x14ac:dyDescent="0.15">
      <c r="A78" s="55"/>
      <c r="B78" s="55"/>
      <c r="C78" s="83"/>
      <c r="D78" s="80"/>
      <c r="E78" s="80"/>
      <c r="F78" s="80"/>
      <c r="G78" s="80"/>
      <c r="H78" s="80"/>
      <c r="I78" s="77"/>
      <c r="J78" s="92" t="s">
        <v>32</v>
      </c>
      <c r="K78" s="81"/>
      <c r="L78" s="81"/>
      <c r="M78" s="81"/>
      <c r="N78" s="81"/>
      <c r="O78" s="81"/>
      <c r="P78" s="81"/>
      <c r="Q78" s="81"/>
      <c r="R78" s="81"/>
      <c r="S78" s="81"/>
      <c r="T78" s="81"/>
      <c r="U78" s="81"/>
      <c r="V78" s="81"/>
      <c r="W78" s="81"/>
      <c r="X78" s="81"/>
      <c r="Y78" s="81"/>
      <c r="Z78" s="79"/>
    </row>
    <row r="79" spans="1:26" ht="20.100000000000001" customHeight="1" x14ac:dyDescent="0.15">
      <c r="A79" s="55">
        <f>IFERROR(IF(OR(AND($I63="する",OR(TRIM($I79)="", NOT(OR(IFERROR(SEARCH(" ",$I79),0)&gt;0, IFERROR(SEARCH("　",$I79),0)&gt;0)))),AND($I63="しない",NOT(ISBLANK($I79)))),1001,0),3)</f>
        <v>0</v>
      </c>
      <c r="B79" s="55"/>
      <c r="C79" s="74"/>
      <c r="D79" s="75">
        <v>7</v>
      </c>
      <c r="E79" s="50" t="s">
        <v>33</v>
      </c>
      <c r="I79" s="18"/>
      <c r="J79" s="18"/>
      <c r="K79" s="18"/>
      <c r="L79" s="18"/>
      <c r="M79" s="18"/>
      <c r="N79" s="18"/>
      <c r="O79" s="18"/>
      <c r="P79" s="18"/>
      <c r="Q79" s="18"/>
      <c r="R79" s="18"/>
      <c r="S79" s="18"/>
      <c r="T79" s="18"/>
      <c r="U79" s="18"/>
      <c r="V79" s="18"/>
      <c r="W79" s="18"/>
      <c r="X79" s="18"/>
      <c r="Y79" s="18"/>
      <c r="Z79" s="79"/>
    </row>
    <row r="80" spans="1:26" ht="20.100000000000001" customHeight="1" x14ac:dyDescent="0.15">
      <c r="A80" s="55"/>
      <c r="B80" s="55"/>
      <c r="C80" s="83"/>
      <c r="D80" s="80"/>
      <c r="E80" s="106" t="s">
        <v>34</v>
      </c>
      <c r="F80" s="80"/>
      <c r="G80" s="80"/>
      <c r="H80" s="80"/>
      <c r="I80" s="86"/>
      <c r="J80" s="82" t="s">
        <v>17</v>
      </c>
      <c r="K80" s="82"/>
      <c r="L80" s="82"/>
      <c r="M80" s="82"/>
      <c r="N80" s="82"/>
      <c r="O80" s="82"/>
      <c r="P80" s="82"/>
      <c r="Q80" s="82"/>
      <c r="R80" s="82"/>
      <c r="S80" s="82"/>
      <c r="T80" s="82"/>
      <c r="U80" s="82"/>
      <c r="V80" s="82"/>
      <c r="W80" s="82"/>
      <c r="X80" s="82"/>
      <c r="Y80" s="82"/>
      <c r="Z80" s="79"/>
    </row>
    <row r="81" spans="1:27" ht="20.100000000000001" customHeight="1" x14ac:dyDescent="0.15">
      <c r="A81" s="55">
        <f>IFERROR(IF(OR(AND($I63="する",OR(TRIM($I81)="", NOT(OR(IFERROR(SEARCH(" ",$I81),0)&gt;0, IFERROR(SEARCH("　",$I81),0)&gt;0)))),AND($I63="しない",NOT(ISBLANK($I81)))),1001,0),3)</f>
        <v>0</v>
      </c>
      <c r="B81" s="55"/>
      <c r="C81" s="74"/>
      <c r="D81" s="75">
        <v>8</v>
      </c>
      <c r="E81" s="50" t="s">
        <v>33</v>
      </c>
      <c r="I81" s="18"/>
      <c r="J81" s="18"/>
      <c r="K81" s="18"/>
      <c r="L81" s="18"/>
      <c r="M81" s="18"/>
      <c r="N81" s="18"/>
      <c r="O81" s="18"/>
      <c r="P81" s="18"/>
      <c r="Q81" s="18"/>
      <c r="R81" s="18"/>
      <c r="S81" s="18"/>
      <c r="T81" s="18"/>
      <c r="U81" s="18"/>
      <c r="V81" s="18"/>
      <c r="W81" s="18"/>
      <c r="X81" s="18"/>
      <c r="Y81" s="18"/>
      <c r="Z81" s="79"/>
    </row>
    <row r="82" spans="1:27" ht="20.100000000000001" customHeight="1" x14ac:dyDescent="0.15">
      <c r="A82" s="55"/>
      <c r="B82" s="55"/>
      <c r="C82" s="83"/>
      <c r="D82" s="80"/>
      <c r="E82" s="80"/>
      <c r="F82" s="80"/>
      <c r="G82" s="80"/>
      <c r="H82" s="80"/>
      <c r="I82" s="86"/>
      <c r="J82" s="82" t="s">
        <v>19</v>
      </c>
      <c r="K82" s="82"/>
      <c r="L82" s="82"/>
      <c r="M82" s="82"/>
      <c r="N82" s="82"/>
      <c r="O82" s="82"/>
      <c r="P82" s="82"/>
      <c r="Q82" s="82"/>
      <c r="R82" s="82"/>
      <c r="S82" s="82"/>
      <c r="T82" s="82"/>
      <c r="U82" s="82"/>
      <c r="V82" s="82"/>
      <c r="W82" s="82"/>
      <c r="X82" s="82"/>
      <c r="Y82" s="82"/>
      <c r="Z82" s="79"/>
    </row>
    <row r="83" spans="1:27" ht="20.100000000000001" customHeight="1" x14ac:dyDescent="0.15">
      <c r="A83" s="55">
        <f>IFERROR(IF(OR(AND($I63="する",NOT(AND(TRIM($I83)&lt;&gt;"",ISNUMBER(VALUE(SUBSTITUTE($I83,"-",""))),IFERROR(SEARCH("-",$I83),0)&gt;0))), AND($I63="しない",NOT(ISBLANK($I83)))),1001,0),3)</f>
        <v>0</v>
      </c>
      <c r="B83" s="55"/>
      <c r="C83" s="74"/>
      <c r="D83" s="75">
        <v>9</v>
      </c>
      <c r="E83" s="50" t="s">
        <v>20</v>
      </c>
      <c r="I83" s="18"/>
      <c r="J83" s="18"/>
      <c r="K83" s="18"/>
      <c r="L83" s="18"/>
      <c r="M83" s="18"/>
      <c r="O83" s="87" t="s">
        <v>21</v>
      </c>
      <c r="P83" s="1"/>
      <c r="Q83" s="50" t="s">
        <v>22</v>
      </c>
      <c r="Y83" s="81"/>
      <c r="Z83" s="79"/>
    </row>
    <row r="84" spans="1:27" ht="20.100000000000001" customHeight="1" x14ac:dyDescent="0.15">
      <c r="A84" s="55">
        <f>IFERROR(IF(AND($I63="しない",NOT(ISBLANK($P83))),1001,0),3)</f>
        <v>0</v>
      </c>
      <c r="B84" s="55"/>
      <c r="C84" s="83"/>
      <c r="D84" s="80"/>
      <c r="E84" s="80"/>
      <c r="F84" s="80"/>
      <c r="G84" s="80"/>
      <c r="H84" s="80"/>
      <c r="I84" s="77"/>
      <c r="J84" s="82" t="s">
        <v>23</v>
      </c>
      <c r="K84" s="81"/>
      <c r="L84" s="81"/>
      <c r="M84" s="81"/>
      <c r="N84" s="81"/>
      <c r="O84" s="81"/>
      <c r="P84" s="81"/>
      <c r="Q84" s="81"/>
      <c r="R84" s="81"/>
      <c r="S84" s="81"/>
      <c r="T84" s="81"/>
      <c r="U84" s="81"/>
      <c r="V84" s="81"/>
      <c r="W84" s="81"/>
      <c r="X84" s="81"/>
      <c r="Y84" s="81"/>
      <c r="Z84" s="79"/>
    </row>
    <row r="85" spans="1:27" ht="20.100000000000001" customHeight="1" x14ac:dyDescent="0.15">
      <c r="A85" s="55">
        <f>IFERROR(IF(OR(AND($I63="する",AND(TRIM($I85)&lt;&gt;"",NOT(AND(ISNUMBER(VALUE(SUBSTITUTE($I85,"-",""))),IFERROR(SEARCH("-",$I85),0)&gt;0)))), AND($I63="しない",NOT(ISBLANK($I85)))),1001,0),3)</f>
        <v>0</v>
      </c>
      <c r="B85" s="55"/>
      <c r="C85" s="74"/>
      <c r="D85" s="75">
        <v>10</v>
      </c>
      <c r="E85" s="50" t="s">
        <v>24</v>
      </c>
      <c r="I85" s="18"/>
      <c r="J85" s="18"/>
      <c r="K85" s="18"/>
      <c r="L85" s="18"/>
      <c r="M85" s="18"/>
      <c r="N85" s="81"/>
      <c r="O85" s="81"/>
      <c r="P85" s="81"/>
      <c r="Q85" s="81"/>
      <c r="R85" s="81"/>
      <c r="S85" s="81"/>
      <c r="T85" s="81"/>
      <c r="U85" s="81"/>
      <c r="V85" s="81"/>
      <c r="W85" s="81"/>
      <c r="X85" s="81"/>
      <c r="Y85" s="81"/>
      <c r="Z85" s="79"/>
    </row>
    <row r="86" spans="1:27" ht="20.100000000000001" customHeight="1" x14ac:dyDescent="0.15">
      <c r="A86" s="55"/>
      <c r="B86" s="55"/>
      <c r="C86" s="83"/>
      <c r="D86" s="80"/>
      <c r="E86" s="80"/>
      <c r="F86" s="80"/>
      <c r="G86" s="80"/>
      <c r="H86" s="80"/>
      <c r="I86" s="77"/>
      <c r="J86" s="82" t="s">
        <v>23</v>
      </c>
      <c r="K86" s="81"/>
      <c r="L86" s="81"/>
      <c r="M86" s="81"/>
      <c r="N86" s="81"/>
      <c r="O86" s="81"/>
      <c r="P86" s="81"/>
      <c r="Q86" s="81"/>
      <c r="R86" s="81"/>
      <c r="S86" s="81"/>
      <c r="T86" s="81"/>
      <c r="U86" s="81"/>
      <c r="V86" s="81"/>
      <c r="W86" s="81"/>
      <c r="X86" s="81"/>
      <c r="Y86" s="81"/>
      <c r="Z86" s="79"/>
    </row>
    <row r="87" spans="1:27" ht="20.100000000000001" customHeight="1" x14ac:dyDescent="0.15">
      <c r="A87" s="55">
        <f>IFERROR(IF(OR(AND($I63="する",AND(TRIM($I87)&lt;&gt;"",NOT(IFERROR(SEARCH("@",$I87),0)&gt;0))),AND($I63="しない",NOT(ISBLANK($I87)))),1001,0),3)</f>
        <v>0</v>
      </c>
      <c r="B87" s="55"/>
      <c r="C87" s="83"/>
      <c r="D87" s="75">
        <v>11</v>
      </c>
      <c r="E87" s="50" t="s">
        <v>25</v>
      </c>
      <c r="I87" s="18"/>
      <c r="J87" s="18"/>
      <c r="K87" s="18"/>
      <c r="L87" s="18"/>
      <c r="M87" s="18"/>
      <c r="N87" s="18"/>
      <c r="O87" s="18"/>
      <c r="P87" s="18"/>
      <c r="Q87" s="18"/>
      <c r="R87" s="18"/>
      <c r="S87" s="18"/>
      <c r="T87" s="18"/>
      <c r="U87" s="18"/>
      <c r="V87" s="18"/>
      <c r="W87" s="18"/>
      <c r="X87" s="18"/>
      <c r="Y87" s="18"/>
      <c r="Z87" s="79"/>
    </row>
    <row r="88" spans="1:27" ht="20.100000000000001" customHeight="1" x14ac:dyDescent="0.15">
      <c r="A88" s="55"/>
      <c r="B88" s="55"/>
      <c r="C88" s="83"/>
      <c r="D88" s="75"/>
      <c r="I88" s="77"/>
      <c r="J88" s="88" t="s">
        <v>54</v>
      </c>
      <c r="K88" s="107"/>
      <c r="L88" s="81"/>
      <c r="M88" s="81"/>
      <c r="N88" s="81"/>
      <c r="O88" s="81"/>
      <c r="P88" s="81"/>
      <c r="Q88" s="108"/>
      <c r="R88" s="81"/>
      <c r="S88" s="81"/>
      <c r="T88" s="81"/>
      <c r="U88" s="81"/>
      <c r="V88" s="81"/>
      <c r="W88" s="81"/>
      <c r="X88" s="81"/>
      <c r="Y88" s="81"/>
      <c r="Z88" s="80"/>
      <c r="AA88" s="91"/>
    </row>
    <row r="89" spans="1:27" ht="20.100000000000001" customHeight="1" x14ac:dyDescent="0.15">
      <c r="A89" s="55"/>
      <c r="B89" s="55"/>
      <c r="C89" s="83"/>
      <c r="D89" s="80"/>
      <c r="E89" s="80"/>
      <c r="F89" s="80"/>
      <c r="G89" s="80"/>
      <c r="H89" s="80"/>
      <c r="I89" s="86"/>
      <c r="J89" s="109"/>
      <c r="K89" s="109"/>
      <c r="L89" s="109"/>
      <c r="M89" s="109"/>
      <c r="N89" s="109"/>
      <c r="O89" s="109"/>
      <c r="P89" s="109"/>
      <c r="Q89" s="109"/>
      <c r="R89" s="109"/>
      <c r="S89" s="109"/>
      <c r="T89" s="109"/>
      <c r="U89" s="109"/>
      <c r="V89" s="109"/>
      <c r="W89" s="109"/>
      <c r="X89" s="109"/>
      <c r="Y89" s="109"/>
      <c r="Z89" s="79"/>
    </row>
    <row r="90" spans="1:27" ht="30" customHeight="1" x14ac:dyDescent="0.15">
      <c r="A90" s="66"/>
      <c r="B90" s="55"/>
      <c r="C90" s="70"/>
      <c r="D90" s="94" t="s">
        <v>322</v>
      </c>
      <c r="E90" s="94"/>
      <c r="F90" s="94"/>
      <c r="G90" s="94"/>
      <c r="H90" s="94"/>
      <c r="I90" s="94"/>
      <c r="J90" s="94"/>
      <c r="K90" s="94"/>
      <c r="L90" s="94"/>
      <c r="M90" s="94"/>
      <c r="N90" s="94"/>
      <c r="O90" s="94"/>
      <c r="P90" s="94"/>
      <c r="Q90" s="94"/>
      <c r="R90" s="94"/>
      <c r="S90" s="94"/>
      <c r="T90" s="94"/>
      <c r="U90" s="94"/>
      <c r="V90" s="94"/>
      <c r="W90" s="94"/>
      <c r="X90" s="94"/>
      <c r="Y90" s="94"/>
      <c r="Z90" s="95"/>
    </row>
    <row r="91" spans="1:27" ht="20.100000000000001" customHeight="1" x14ac:dyDescent="0.15">
      <c r="A91" s="55"/>
      <c r="B91" s="55"/>
      <c r="C91" s="74"/>
      <c r="D91" s="75">
        <v>12</v>
      </c>
      <c r="E91" s="50" t="s">
        <v>63</v>
      </c>
      <c r="I91" s="19"/>
      <c r="J91" s="19"/>
      <c r="K91" s="19"/>
      <c r="L91" s="19"/>
      <c r="M91" s="19"/>
      <c r="N91" s="80"/>
      <c r="O91" s="80"/>
      <c r="P91" s="80"/>
      <c r="Q91" s="80"/>
      <c r="R91" s="80"/>
      <c r="S91" s="80"/>
      <c r="T91" s="80"/>
      <c r="U91" s="80"/>
      <c r="V91" s="80"/>
      <c r="W91" s="80"/>
      <c r="X91" s="80"/>
      <c r="Y91" s="80"/>
      <c r="Z91" s="79"/>
    </row>
    <row r="92" spans="1:27" ht="20.100000000000001" customHeight="1" x14ac:dyDescent="0.15">
      <c r="A92" s="55"/>
      <c r="B92" s="55"/>
      <c r="C92" s="74"/>
      <c r="D92" s="80"/>
      <c r="E92" s="80"/>
      <c r="F92" s="80"/>
      <c r="G92" s="80"/>
      <c r="H92" s="80"/>
      <c r="I92" s="77"/>
      <c r="J92" s="82" t="s">
        <v>56</v>
      </c>
      <c r="K92" s="81"/>
      <c r="L92" s="81"/>
      <c r="M92" s="81"/>
      <c r="N92" s="81"/>
      <c r="O92" s="81"/>
      <c r="P92" s="81"/>
      <c r="Q92" s="81"/>
      <c r="R92" s="81"/>
      <c r="S92" s="81"/>
      <c r="T92" s="81"/>
      <c r="U92" s="81"/>
      <c r="V92" s="81"/>
      <c r="W92" s="81"/>
      <c r="X92" s="81"/>
      <c r="Y92" s="81"/>
      <c r="Z92" s="79"/>
    </row>
    <row r="93" spans="1:27" ht="20.100000000000001" customHeight="1" x14ac:dyDescent="0.15">
      <c r="A93" s="55">
        <f>IFERROR(IF(AND(TRIM($I93)&lt;&gt;"", AND(OR(ISERROR(FIND("@"&amp;LEFT($I93,3)&amp;"@", 都道府県3))=FALSE, ISERROR(FIND("@"&amp;LEFT($I93,4)&amp;"@",都道府県4))=FALSE))=FALSE),1001,0),3)</f>
        <v>0</v>
      </c>
      <c r="B93" s="55"/>
      <c r="C93" s="74"/>
      <c r="D93" s="75">
        <v>13</v>
      </c>
      <c r="E93" s="50" t="s">
        <v>64</v>
      </c>
      <c r="I93" s="33"/>
      <c r="J93" s="33"/>
      <c r="K93" s="33"/>
      <c r="L93" s="33"/>
      <c r="M93" s="33"/>
      <c r="N93" s="33"/>
      <c r="O93" s="33"/>
      <c r="P93" s="33"/>
      <c r="Q93" s="33"/>
      <c r="R93" s="33"/>
      <c r="S93" s="33"/>
      <c r="T93" s="33"/>
      <c r="U93" s="33"/>
      <c r="V93" s="33"/>
      <c r="W93" s="33"/>
      <c r="X93" s="33"/>
      <c r="Y93" s="33"/>
      <c r="Z93" s="79"/>
    </row>
    <row r="94" spans="1:27" ht="20.100000000000001" customHeight="1" x14ac:dyDescent="0.15">
      <c r="A94" s="55"/>
      <c r="B94" s="55"/>
      <c r="C94" s="74"/>
      <c r="D94" s="80"/>
      <c r="E94" s="80"/>
      <c r="F94" s="80"/>
      <c r="G94" s="80"/>
      <c r="H94" s="80"/>
      <c r="I94" s="77"/>
      <c r="J94" s="82" t="s">
        <v>11</v>
      </c>
      <c r="K94" s="81"/>
      <c r="L94" s="81"/>
      <c r="M94" s="81"/>
      <c r="N94" s="81"/>
      <c r="O94" s="81"/>
      <c r="P94" s="81"/>
      <c r="Q94" s="81"/>
      <c r="R94" s="81"/>
      <c r="S94" s="81"/>
      <c r="T94" s="81"/>
      <c r="U94" s="81"/>
      <c r="V94" s="81"/>
      <c r="W94" s="81"/>
      <c r="X94" s="81"/>
      <c r="Y94" s="81"/>
      <c r="Z94" s="79"/>
    </row>
    <row r="95" spans="1:27" ht="20.100000000000001" customHeight="1" x14ac:dyDescent="0.15">
      <c r="A95" s="55">
        <f>IFERROR(IF(AND(TRIM($I95)&lt;&gt;"", NOT(AND(ISNUMBER(VALUE(SUBSTITUTE($I95,"-",""))), IFERROR(SEARCH("-",$I95),0)&gt;0))),1001,0),3)</f>
        <v>0</v>
      </c>
      <c r="B95" s="55"/>
      <c r="C95" s="74"/>
      <c r="D95" s="75">
        <v>14</v>
      </c>
      <c r="E95" s="50" t="s">
        <v>65</v>
      </c>
      <c r="I95" s="18"/>
      <c r="J95" s="18"/>
      <c r="K95" s="18"/>
      <c r="L95" s="18"/>
      <c r="M95" s="18"/>
      <c r="Y95" s="81"/>
      <c r="Z95" s="79"/>
    </row>
    <row r="96" spans="1:27" ht="20.100000000000001" customHeight="1" x14ac:dyDescent="0.15">
      <c r="A96" s="55"/>
      <c r="B96" s="55"/>
      <c r="C96" s="83"/>
      <c r="D96" s="80"/>
      <c r="E96" s="80"/>
      <c r="F96" s="80"/>
      <c r="G96" s="80"/>
      <c r="H96" s="80"/>
      <c r="I96" s="77"/>
      <c r="J96" s="82" t="s">
        <v>23</v>
      </c>
      <c r="K96" s="81"/>
      <c r="L96" s="81"/>
      <c r="M96" s="81"/>
      <c r="N96" s="81"/>
      <c r="O96" s="81"/>
      <c r="P96" s="81"/>
      <c r="Q96" s="81"/>
      <c r="R96" s="81"/>
      <c r="S96" s="81"/>
      <c r="T96" s="81"/>
      <c r="U96" s="81"/>
      <c r="V96" s="81"/>
      <c r="W96" s="81"/>
      <c r="X96" s="81"/>
      <c r="Y96" s="81"/>
      <c r="Z96" s="79"/>
    </row>
    <row r="97" spans="1:27" ht="20.100000000000001" customHeight="1" x14ac:dyDescent="0.15">
      <c r="A97" s="55">
        <f>IFERROR(IF(AND(TRIM($I97)&lt;&gt;"", NOT(AND(ISNUMBER(VALUE(SUBSTITUTE($I97,"-",""))), IFERROR(SEARCH("-",$I97),0)&gt;0))),1001,0),3)</f>
        <v>0</v>
      </c>
      <c r="B97" s="55"/>
      <c r="C97" s="74"/>
      <c r="D97" s="75">
        <v>15</v>
      </c>
      <c r="E97" s="50" t="s">
        <v>66</v>
      </c>
      <c r="I97" s="18"/>
      <c r="J97" s="18"/>
      <c r="K97" s="18"/>
      <c r="L97" s="18"/>
      <c r="M97" s="18"/>
      <c r="N97" s="81"/>
      <c r="O97" s="81"/>
      <c r="P97" s="81"/>
      <c r="Q97" s="81"/>
      <c r="R97" s="81"/>
      <c r="S97" s="81"/>
      <c r="T97" s="81"/>
      <c r="U97" s="81"/>
      <c r="V97" s="81"/>
      <c r="W97" s="81"/>
      <c r="X97" s="81"/>
      <c r="Y97" s="81"/>
      <c r="Z97" s="79"/>
    </row>
    <row r="98" spans="1:27" ht="20.100000000000001" customHeight="1" x14ac:dyDescent="0.15">
      <c r="A98" s="55"/>
      <c r="B98" s="55"/>
      <c r="C98" s="83"/>
      <c r="D98" s="80"/>
      <c r="E98" s="80"/>
      <c r="F98" s="80"/>
      <c r="G98" s="80"/>
      <c r="H98" s="80"/>
      <c r="I98" s="77"/>
      <c r="J98" s="82" t="s">
        <v>23</v>
      </c>
      <c r="K98" s="81"/>
      <c r="L98" s="81"/>
      <c r="M98" s="81"/>
      <c r="N98" s="81"/>
      <c r="O98" s="81"/>
      <c r="P98" s="81"/>
      <c r="Q98" s="81"/>
      <c r="R98" s="81"/>
      <c r="S98" s="81"/>
      <c r="T98" s="81"/>
      <c r="U98" s="81"/>
      <c r="V98" s="81"/>
      <c r="W98" s="81"/>
      <c r="X98" s="81"/>
      <c r="Y98" s="81"/>
      <c r="Z98" s="79"/>
    </row>
    <row r="99" spans="1:27" ht="20.100000000000001" customHeight="1" x14ac:dyDescent="0.15">
      <c r="A99" s="55">
        <f>IFERROR(IF(AND(TRIM($I99)&lt;&gt;"", NOT(IFERROR(SEARCH("@",$I99),0)&gt;0)),1001,0),3)</f>
        <v>0</v>
      </c>
      <c r="B99" s="55"/>
      <c r="C99" s="83"/>
      <c r="D99" s="75">
        <v>16</v>
      </c>
      <c r="E99" s="50" t="s">
        <v>308</v>
      </c>
      <c r="I99" s="18"/>
      <c r="J99" s="18"/>
      <c r="K99" s="18"/>
      <c r="L99" s="18"/>
      <c r="M99" s="18"/>
      <c r="N99" s="18"/>
      <c r="O99" s="18"/>
      <c r="P99" s="18"/>
      <c r="Q99" s="35"/>
      <c r="R99" s="18"/>
      <c r="S99" s="18"/>
      <c r="T99" s="18"/>
      <c r="U99" s="18"/>
      <c r="V99" s="18"/>
      <c r="W99" s="18"/>
      <c r="X99" s="18"/>
      <c r="Y99" s="18"/>
      <c r="Z99" s="79"/>
    </row>
    <row r="100" spans="1:27" ht="20.100000000000001" customHeight="1" x14ac:dyDescent="0.15">
      <c r="A100" s="55"/>
      <c r="B100" s="55"/>
      <c r="C100" s="83"/>
      <c r="D100" s="75"/>
      <c r="I100" s="77"/>
      <c r="J100" s="88" t="s">
        <v>54</v>
      </c>
      <c r="K100" s="89"/>
      <c r="L100" s="82"/>
      <c r="M100" s="82"/>
      <c r="N100" s="82"/>
      <c r="O100" s="82"/>
      <c r="P100" s="82"/>
      <c r="Q100" s="90"/>
      <c r="R100" s="82"/>
      <c r="S100" s="82"/>
      <c r="T100" s="82"/>
      <c r="U100" s="82"/>
      <c r="V100" s="82"/>
      <c r="W100" s="82"/>
      <c r="X100" s="82"/>
      <c r="Y100" s="82"/>
      <c r="Z100" s="80"/>
      <c r="AA100" s="91"/>
    </row>
    <row r="101" spans="1:27" ht="20.100000000000001" customHeight="1" x14ac:dyDescent="0.15">
      <c r="A101" s="55"/>
      <c r="B101" s="55"/>
      <c r="C101" s="96"/>
      <c r="D101" s="97"/>
      <c r="E101" s="97"/>
      <c r="F101" s="97"/>
      <c r="G101" s="97"/>
      <c r="H101" s="97"/>
      <c r="I101" s="110"/>
      <c r="J101" s="111"/>
      <c r="K101" s="112"/>
      <c r="L101" s="111"/>
      <c r="M101" s="111"/>
      <c r="N101" s="111"/>
      <c r="O101" s="111"/>
      <c r="P101" s="111"/>
      <c r="Q101" s="113"/>
      <c r="R101" s="111"/>
      <c r="S101" s="111"/>
      <c r="T101" s="111"/>
      <c r="U101" s="111"/>
      <c r="V101" s="111"/>
      <c r="W101" s="111"/>
      <c r="X101" s="111"/>
      <c r="Y101" s="111"/>
      <c r="Z101" s="97"/>
      <c r="AA101" s="91"/>
    </row>
    <row r="102" spans="1:27" ht="20.100000000000001" customHeight="1" x14ac:dyDescent="0.15">
      <c r="A102" s="55"/>
      <c r="B102" s="55"/>
      <c r="C102" s="80"/>
      <c r="D102" s="80"/>
      <c r="E102" s="80"/>
      <c r="F102" s="80"/>
      <c r="G102" s="80"/>
      <c r="H102" s="80"/>
      <c r="I102" s="101"/>
      <c r="J102" s="80"/>
      <c r="K102" s="114"/>
      <c r="L102" s="80"/>
      <c r="M102" s="80"/>
      <c r="N102" s="80"/>
      <c r="O102" s="80"/>
      <c r="P102" s="80"/>
      <c r="Q102" s="80"/>
      <c r="R102" s="80"/>
      <c r="S102" s="80"/>
      <c r="T102" s="80"/>
      <c r="U102" s="80"/>
      <c r="V102" s="80"/>
      <c r="W102" s="80"/>
      <c r="X102" s="80"/>
      <c r="Y102" s="80"/>
      <c r="Z102" s="80"/>
    </row>
    <row r="103" spans="1:27" ht="15.75" hidden="1" customHeight="1" x14ac:dyDescent="0.15">
      <c r="A103" s="55"/>
      <c r="B103" s="55"/>
      <c r="C103" s="80"/>
      <c r="D103" s="80"/>
      <c r="E103" s="80"/>
      <c r="F103" s="80"/>
      <c r="G103" s="80"/>
      <c r="H103" s="80"/>
      <c r="I103" s="101"/>
      <c r="J103" s="80"/>
      <c r="K103" s="114"/>
      <c r="L103" s="80"/>
      <c r="M103" s="80"/>
      <c r="N103" s="80"/>
      <c r="O103" s="80"/>
      <c r="P103" s="80"/>
      <c r="Q103" s="80"/>
      <c r="R103" s="80"/>
      <c r="S103" s="80"/>
      <c r="T103" s="80"/>
      <c r="U103" s="80"/>
      <c r="V103" s="80"/>
      <c r="W103" s="80"/>
      <c r="X103" s="80"/>
      <c r="Y103" s="80"/>
      <c r="Z103" s="80"/>
    </row>
    <row r="104" spans="1:27" ht="15.75" hidden="1" customHeight="1" x14ac:dyDescent="0.15">
      <c r="A104" s="55"/>
      <c r="B104" s="55"/>
      <c r="C104" s="80"/>
      <c r="D104" s="80"/>
      <c r="E104" s="80"/>
      <c r="F104" s="80"/>
      <c r="G104" s="80"/>
      <c r="H104" s="80"/>
      <c r="I104" s="101"/>
      <c r="J104" s="80"/>
      <c r="K104" s="114"/>
      <c r="L104" s="80"/>
      <c r="M104" s="80"/>
      <c r="N104" s="80"/>
      <c r="O104" s="80"/>
      <c r="P104" s="80"/>
      <c r="Q104" s="80"/>
      <c r="R104" s="80"/>
      <c r="S104" s="80"/>
      <c r="T104" s="80"/>
      <c r="U104" s="80"/>
      <c r="V104" s="80"/>
      <c r="W104" s="80"/>
      <c r="X104" s="80"/>
      <c r="Y104" s="80"/>
      <c r="Z104" s="80"/>
    </row>
    <row r="105" spans="1:27" ht="15.75" hidden="1" customHeight="1" x14ac:dyDescent="0.15">
      <c r="A105" s="55"/>
      <c r="B105" s="55"/>
      <c r="C105" s="80"/>
      <c r="D105" s="80"/>
      <c r="E105" s="80"/>
      <c r="F105" s="80"/>
      <c r="G105" s="80"/>
      <c r="H105" s="80"/>
      <c r="I105" s="101"/>
      <c r="J105" s="80"/>
      <c r="K105" s="114"/>
      <c r="L105" s="80"/>
      <c r="M105" s="80"/>
      <c r="N105" s="80"/>
      <c r="O105" s="80"/>
      <c r="P105" s="80"/>
      <c r="Q105" s="80"/>
      <c r="R105" s="80"/>
      <c r="S105" s="80"/>
      <c r="T105" s="80"/>
      <c r="U105" s="80"/>
      <c r="V105" s="80"/>
      <c r="W105" s="80"/>
      <c r="X105" s="80"/>
      <c r="Y105" s="80"/>
      <c r="Z105" s="80"/>
    </row>
    <row r="106" spans="1:27" ht="15.75" hidden="1" customHeight="1" x14ac:dyDescent="0.15">
      <c r="A106" s="55"/>
      <c r="B106" s="55"/>
      <c r="C106" s="80"/>
      <c r="D106" s="80"/>
      <c r="E106" s="80"/>
      <c r="F106" s="80"/>
      <c r="G106" s="80"/>
      <c r="H106" s="80"/>
      <c r="I106" s="101"/>
      <c r="J106" s="80"/>
      <c r="K106" s="114"/>
      <c r="L106" s="80"/>
      <c r="M106" s="80"/>
      <c r="N106" s="80"/>
      <c r="O106" s="80"/>
      <c r="P106" s="80"/>
      <c r="Q106" s="80"/>
      <c r="R106" s="80"/>
      <c r="S106" s="80"/>
      <c r="T106" s="80"/>
      <c r="U106" s="80"/>
      <c r="V106" s="80"/>
      <c r="W106" s="80"/>
      <c r="X106" s="80"/>
      <c r="Y106" s="80"/>
      <c r="Z106" s="80"/>
    </row>
    <row r="107" spans="1:27" ht="15.75" hidden="1" customHeight="1" x14ac:dyDescent="0.15">
      <c r="A107" s="55"/>
      <c r="B107" s="55"/>
      <c r="C107" s="80"/>
      <c r="D107" s="80"/>
      <c r="E107" s="80"/>
      <c r="F107" s="80"/>
      <c r="G107" s="80"/>
      <c r="H107" s="80"/>
      <c r="I107" s="101"/>
      <c r="J107" s="80"/>
      <c r="K107" s="114"/>
      <c r="L107" s="80"/>
      <c r="M107" s="80"/>
      <c r="N107" s="80"/>
      <c r="O107" s="80"/>
      <c r="P107" s="80"/>
      <c r="Q107" s="80"/>
      <c r="R107" s="80"/>
      <c r="S107" s="80"/>
      <c r="T107" s="80"/>
      <c r="U107" s="80"/>
      <c r="V107" s="80"/>
      <c r="W107" s="80"/>
      <c r="X107" s="80"/>
      <c r="Y107" s="80"/>
      <c r="Z107" s="80"/>
    </row>
    <row r="108" spans="1:27" ht="20.100000000000001" customHeight="1" x14ac:dyDescent="0.15">
      <c r="A108" s="55"/>
      <c r="B108" s="55"/>
      <c r="C108" s="80"/>
      <c r="D108" s="80"/>
      <c r="E108" s="80"/>
      <c r="F108" s="80"/>
      <c r="G108" s="80"/>
      <c r="H108" s="80"/>
      <c r="I108" s="101"/>
      <c r="J108" s="80"/>
      <c r="K108" s="114"/>
      <c r="L108" s="80"/>
      <c r="M108" s="80"/>
      <c r="N108" s="80"/>
      <c r="O108" s="80"/>
      <c r="P108" s="80"/>
      <c r="Q108" s="80"/>
      <c r="R108" s="80"/>
      <c r="S108" s="80"/>
      <c r="T108" s="80"/>
      <c r="U108" s="80"/>
      <c r="V108" s="80"/>
      <c r="W108" s="80"/>
      <c r="X108" s="80"/>
      <c r="Y108" s="80"/>
      <c r="Z108" s="80"/>
    </row>
    <row r="109" spans="1:27" ht="20.100000000000001" customHeight="1" x14ac:dyDescent="0.15">
      <c r="A109" s="55"/>
      <c r="B109" s="55"/>
      <c r="C109" s="67" t="s">
        <v>35</v>
      </c>
      <c r="D109" s="68"/>
      <c r="E109" s="68"/>
      <c r="F109" s="68"/>
      <c r="G109" s="68"/>
      <c r="H109" s="69"/>
      <c r="Q109" s="115"/>
    </row>
    <row r="110" spans="1:27" ht="15" customHeight="1" x14ac:dyDescent="0.15">
      <c r="A110" s="55"/>
      <c r="B110" s="55"/>
      <c r="C110" s="116"/>
      <c r="D110" s="117"/>
      <c r="E110" s="117"/>
      <c r="F110" s="117"/>
      <c r="G110" s="117"/>
      <c r="H110" s="117"/>
      <c r="I110" s="118"/>
      <c r="J110" s="72"/>
      <c r="K110" s="118"/>
      <c r="L110" s="72"/>
      <c r="M110" s="72"/>
      <c r="N110" s="72"/>
      <c r="O110" s="72"/>
      <c r="P110" s="72"/>
      <c r="Q110" s="119"/>
      <c r="R110" s="72"/>
      <c r="S110" s="72"/>
      <c r="T110" s="72"/>
      <c r="U110" s="72"/>
      <c r="V110" s="72"/>
      <c r="W110" s="72"/>
      <c r="X110" s="72"/>
      <c r="Y110" s="72"/>
      <c r="Z110" s="73"/>
    </row>
    <row r="111" spans="1:27" ht="30" customHeight="1" x14ac:dyDescent="0.15">
      <c r="A111" s="55"/>
      <c r="B111" s="55"/>
      <c r="C111" s="116"/>
      <c r="D111" s="120" t="s">
        <v>50</v>
      </c>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79"/>
    </row>
    <row r="112" spans="1:27" ht="20.100000000000001" customHeight="1" x14ac:dyDescent="0.15">
      <c r="A112" s="55"/>
      <c r="B112" s="55"/>
      <c r="C112" s="74"/>
      <c r="D112" s="75">
        <v>1</v>
      </c>
      <c r="E112" s="50" t="s">
        <v>36</v>
      </c>
      <c r="I112" s="18"/>
      <c r="J112" s="18"/>
      <c r="K112" s="18"/>
      <c r="L112" s="18"/>
      <c r="M112" s="18"/>
      <c r="N112" s="18"/>
      <c r="O112" s="18"/>
      <c r="P112" s="18"/>
      <c r="Q112" s="38"/>
      <c r="R112" s="18"/>
      <c r="S112" s="18"/>
      <c r="T112" s="18"/>
      <c r="U112" s="18"/>
      <c r="V112" s="18"/>
      <c r="W112" s="18"/>
      <c r="X112" s="18"/>
      <c r="Y112" s="18"/>
      <c r="Z112" s="79"/>
    </row>
    <row r="113" spans="1:26" ht="20.100000000000001" customHeight="1" x14ac:dyDescent="0.15">
      <c r="A113" s="55"/>
      <c r="B113" s="55"/>
      <c r="C113" s="74"/>
      <c r="D113" s="75"/>
      <c r="E113" s="80"/>
      <c r="F113" s="80"/>
      <c r="G113" s="80"/>
      <c r="H113" s="80"/>
      <c r="I113" s="86"/>
      <c r="J113" s="82" t="s">
        <v>37</v>
      </c>
      <c r="K113" s="107"/>
      <c r="L113" s="81"/>
      <c r="M113" s="81"/>
      <c r="N113" s="81"/>
      <c r="O113" s="81"/>
      <c r="P113" s="81"/>
      <c r="Q113" s="121"/>
      <c r="R113" s="81"/>
      <c r="S113" s="81"/>
      <c r="T113" s="81"/>
      <c r="U113" s="81"/>
      <c r="V113" s="81"/>
      <c r="W113" s="81"/>
      <c r="X113" s="81"/>
      <c r="Y113" s="81"/>
      <c r="Z113" s="79"/>
    </row>
    <row r="114" spans="1:26" ht="20.100000000000001" customHeight="1" x14ac:dyDescent="0.15">
      <c r="A114" s="55">
        <f>IFERROR(IF(AND(TRIM($I114)&lt;&gt;"", NOT(OR(IFERROR(SEARCH(" ",$I114),0)&gt;0, IFERROR(SEARCH("　",$I114),0)&gt;0))),1001,0),3)</f>
        <v>0</v>
      </c>
      <c r="B114" s="55"/>
      <c r="C114" s="74"/>
      <c r="D114" s="75">
        <f>D112+1</f>
        <v>2</v>
      </c>
      <c r="E114" s="50" t="s">
        <v>38</v>
      </c>
      <c r="I114" s="18"/>
      <c r="J114" s="18"/>
      <c r="K114" s="18"/>
      <c r="L114" s="18"/>
      <c r="M114" s="18"/>
      <c r="N114" s="18"/>
      <c r="O114" s="18"/>
      <c r="P114" s="18"/>
      <c r="Q114" s="18"/>
      <c r="R114" s="18"/>
      <c r="S114" s="18"/>
      <c r="T114" s="18"/>
      <c r="U114" s="18"/>
      <c r="V114" s="18"/>
      <c r="W114" s="18"/>
      <c r="X114" s="18"/>
      <c r="Y114" s="18"/>
      <c r="Z114" s="79"/>
    </row>
    <row r="115" spans="1:26" ht="20.100000000000001" customHeight="1" x14ac:dyDescent="0.15">
      <c r="A115" s="55"/>
      <c r="B115" s="55"/>
      <c r="C115" s="74"/>
      <c r="D115" s="75"/>
      <c r="E115" s="80"/>
      <c r="F115" s="80"/>
      <c r="G115" s="80"/>
      <c r="H115" s="80"/>
      <c r="I115" s="86"/>
      <c r="J115" s="82" t="s">
        <v>17</v>
      </c>
      <c r="K115" s="82"/>
      <c r="L115" s="82"/>
      <c r="M115" s="82"/>
      <c r="N115" s="82"/>
      <c r="O115" s="82"/>
      <c r="P115" s="82"/>
      <c r="Q115" s="82"/>
      <c r="R115" s="82"/>
      <c r="S115" s="82"/>
      <c r="T115" s="82"/>
      <c r="U115" s="82"/>
      <c r="V115" s="82"/>
      <c r="W115" s="82"/>
      <c r="X115" s="82"/>
      <c r="Y115" s="82"/>
      <c r="Z115" s="79"/>
    </row>
    <row r="116" spans="1:26" ht="20.100000000000001" customHeight="1" x14ac:dyDescent="0.15">
      <c r="A116" s="55">
        <f>IFERROR(IF(AND(TRIM($I116)&lt;&gt;"", NOT(OR(IFERROR(SEARCH(" ",$I116),0)&gt;0, IFERROR(SEARCH("　",$I116),0)&gt;0))),1001,0),3)</f>
        <v>0</v>
      </c>
      <c r="B116" s="55"/>
      <c r="C116" s="74"/>
      <c r="D116" s="75">
        <f>D114+1</f>
        <v>3</v>
      </c>
      <c r="E116" s="50" t="s">
        <v>39</v>
      </c>
      <c r="I116" s="18"/>
      <c r="J116" s="18"/>
      <c r="K116" s="18"/>
      <c r="L116" s="18"/>
      <c r="M116" s="18"/>
      <c r="N116" s="18"/>
      <c r="O116" s="18"/>
      <c r="P116" s="18"/>
      <c r="Q116" s="18"/>
      <c r="R116" s="18"/>
      <c r="S116" s="18"/>
      <c r="T116" s="18"/>
      <c r="U116" s="18"/>
      <c r="V116" s="18"/>
      <c r="W116" s="18"/>
      <c r="X116" s="18"/>
      <c r="Y116" s="18"/>
      <c r="Z116" s="79"/>
    </row>
    <row r="117" spans="1:26" ht="20.100000000000001" customHeight="1" x14ac:dyDescent="0.15">
      <c r="A117" s="55"/>
      <c r="B117" s="55"/>
      <c r="C117" s="74"/>
      <c r="D117" s="80"/>
      <c r="E117" s="80"/>
      <c r="F117" s="80"/>
      <c r="G117" s="80"/>
      <c r="H117" s="80"/>
      <c r="I117" s="86"/>
      <c r="J117" s="82" t="s">
        <v>19</v>
      </c>
      <c r="K117" s="82"/>
      <c r="L117" s="82"/>
      <c r="M117" s="82"/>
      <c r="N117" s="82"/>
      <c r="O117" s="82"/>
      <c r="P117" s="82"/>
      <c r="Q117" s="82"/>
      <c r="R117" s="82"/>
      <c r="S117" s="82"/>
      <c r="T117" s="82"/>
      <c r="U117" s="82"/>
      <c r="V117" s="82"/>
      <c r="W117" s="82"/>
      <c r="X117" s="82"/>
      <c r="Y117" s="82"/>
      <c r="Z117" s="79"/>
    </row>
    <row r="118" spans="1:26" ht="20.100000000000001" customHeight="1" x14ac:dyDescent="0.15">
      <c r="A118" s="55"/>
      <c r="B118" s="55"/>
      <c r="C118" s="74"/>
      <c r="D118" s="75">
        <f>D116+1</f>
        <v>4</v>
      </c>
      <c r="E118" s="50" t="s">
        <v>9</v>
      </c>
      <c r="I118" s="19"/>
      <c r="J118" s="20"/>
      <c r="K118" s="20"/>
      <c r="L118" s="20"/>
      <c r="M118" s="20"/>
      <c r="N118" s="80"/>
      <c r="O118" s="80"/>
      <c r="P118" s="80"/>
      <c r="Q118" s="80"/>
      <c r="R118" s="80"/>
      <c r="S118" s="80"/>
      <c r="T118" s="80"/>
      <c r="U118" s="80"/>
      <c r="V118" s="80"/>
      <c r="W118" s="80"/>
      <c r="X118" s="80"/>
      <c r="Y118" s="80"/>
      <c r="Z118" s="79"/>
    </row>
    <row r="119" spans="1:26" ht="20.100000000000001" customHeight="1" x14ac:dyDescent="0.15">
      <c r="A119" s="55"/>
      <c r="B119" s="55"/>
      <c r="C119" s="74"/>
      <c r="D119" s="75"/>
      <c r="E119" s="80"/>
      <c r="F119" s="80"/>
      <c r="G119" s="80"/>
      <c r="H119" s="80"/>
      <c r="I119" s="77"/>
      <c r="J119" s="82" t="s">
        <v>57</v>
      </c>
      <c r="K119" s="81"/>
      <c r="L119" s="81"/>
      <c r="M119" s="81"/>
      <c r="N119" s="81"/>
      <c r="O119" s="81"/>
      <c r="P119" s="81"/>
      <c r="Q119" s="81"/>
      <c r="R119" s="81"/>
      <c r="S119" s="81"/>
      <c r="T119" s="81"/>
      <c r="U119" s="81"/>
      <c r="V119" s="81"/>
      <c r="W119" s="81"/>
      <c r="X119" s="81"/>
      <c r="Y119" s="81"/>
      <c r="Z119" s="79"/>
    </row>
    <row r="120" spans="1:26" ht="20.100000000000001" customHeight="1" x14ac:dyDescent="0.15">
      <c r="A120" s="55">
        <f>IFERROR(IF(AND(TRIM($I120)&lt;&gt;"", AND(OR(ISERROR(FIND("@"&amp;LEFT($I120,3)&amp;"@", 都道府県3))=FALSE, ISERROR(FIND("@"&amp;LEFT($I120,4)&amp;"@",都道府県4))=FALSE))=FALSE),1001,0),3)</f>
        <v>0</v>
      </c>
      <c r="B120" s="55"/>
      <c r="C120" s="74"/>
      <c r="D120" s="75">
        <f>D118+1</f>
        <v>5</v>
      </c>
      <c r="E120" s="50" t="s">
        <v>10</v>
      </c>
      <c r="I120" s="33"/>
      <c r="J120" s="33"/>
      <c r="K120" s="33"/>
      <c r="L120" s="33"/>
      <c r="M120" s="33"/>
      <c r="N120" s="33"/>
      <c r="O120" s="33"/>
      <c r="P120" s="33"/>
      <c r="Q120" s="34"/>
      <c r="R120" s="33"/>
      <c r="S120" s="33"/>
      <c r="T120" s="33"/>
      <c r="U120" s="33"/>
      <c r="V120" s="33"/>
      <c r="W120" s="33"/>
      <c r="X120" s="33"/>
      <c r="Y120" s="33"/>
      <c r="Z120" s="79"/>
    </row>
    <row r="121" spans="1:26" ht="20.100000000000001" customHeight="1" x14ac:dyDescent="0.15">
      <c r="A121" s="55"/>
      <c r="B121" s="55"/>
      <c r="C121" s="74"/>
      <c r="D121" s="75"/>
      <c r="E121" s="80"/>
      <c r="F121" s="80"/>
      <c r="G121" s="80"/>
      <c r="H121" s="80"/>
      <c r="I121" s="77"/>
      <c r="J121" s="82" t="s">
        <v>40</v>
      </c>
      <c r="K121" s="81"/>
      <c r="L121" s="81"/>
      <c r="M121" s="81"/>
      <c r="N121" s="81"/>
      <c r="O121" s="81"/>
      <c r="P121" s="81"/>
      <c r="Q121" s="81"/>
      <c r="R121" s="81"/>
      <c r="S121" s="81"/>
      <c r="T121" s="81"/>
      <c r="U121" s="81"/>
      <c r="V121" s="81"/>
      <c r="W121" s="81"/>
      <c r="X121" s="81"/>
      <c r="Y121" s="81"/>
      <c r="Z121" s="79"/>
    </row>
    <row r="122" spans="1:26" ht="20.100000000000001" customHeight="1" x14ac:dyDescent="0.15">
      <c r="A122" s="55">
        <f>IFERROR(IF(AND(TRIM($I122)&lt;&gt;"", NOT(AND(ISNUMBER(VALUE(SUBSTITUTE($I122,"-",""))), IFERROR(SEARCH("-",$I122),0)&gt;0))),1001,0),3)</f>
        <v>0</v>
      </c>
      <c r="B122" s="55"/>
      <c r="C122" s="74"/>
      <c r="D122" s="75">
        <f>D120+1</f>
        <v>6</v>
      </c>
      <c r="E122" s="50" t="s">
        <v>20</v>
      </c>
      <c r="I122" s="18"/>
      <c r="J122" s="18"/>
      <c r="K122" s="18"/>
      <c r="L122" s="18"/>
      <c r="M122" s="18"/>
      <c r="O122" s="87" t="s">
        <v>21</v>
      </c>
      <c r="P122" s="1"/>
      <c r="Q122" s="50" t="s">
        <v>22</v>
      </c>
      <c r="Y122" s="81"/>
      <c r="Z122" s="79"/>
    </row>
    <row r="123" spans="1:26" ht="20.100000000000001" customHeight="1" x14ac:dyDescent="0.15">
      <c r="A123" s="55"/>
      <c r="B123" s="55"/>
      <c r="C123" s="83"/>
      <c r="D123" s="80"/>
      <c r="E123" s="80"/>
      <c r="F123" s="80"/>
      <c r="G123" s="80"/>
      <c r="H123" s="80"/>
      <c r="I123" s="77"/>
      <c r="J123" s="82" t="s">
        <v>41</v>
      </c>
      <c r="K123" s="81"/>
      <c r="L123" s="81"/>
      <c r="M123" s="81"/>
      <c r="N123" s="81"/>
      <c r="O123" s="81"/>
      <c r="P123" s="81"/>
      <c r="Q123" s="81"/>
      <c r="R123" s="81"/>
      <c r="S123" s="81"/>
      <c r="T123" s="81"/>
      <c r="U123" s="81"/>
      <c r="V123" s="81"/>
      <c r="W123" s="81"/>
      <c r="X123" s="81"/>
      <c r="Y123" s="81"/>
      <c r="Z123" s="79"/>
    </row>
    <row r="124" spans="1:26" ht="20.100000000000001" customHeight="1" x14ac:dyDescent="0.15">
      <c r="A124" s="55">
        <f>IFERROR(IF(AND(TRIM($I124)&lt;&gt;"", NOT(AND(ISNUMBER(VALUE(SUBSTITUTE($I124,"-",""))), IFERROR(SEARCH("-",$I124),0)&gt;0))),1001,0),3)</f>
        <v>0</v>
      </c>
      <c r="B124" s="55"/>
      <c r="C124" s="74"/>
      <c r="D124" s="75">
        <f>D122+1</f>
        <v>7</v>
      </c>
      <c r="E124" s="50" t="s">
        <v>24</v>
      </c>
      <c r="I124" s="18"/>
      <c r="J124" s="18"/>
      <c r="K124" s="18"/>
      <c r="L124" s="18"/>
      <c r="M124" s="18"/>
      <c r="N124" s="81"/>
      <c r="O124" s="81"/>
      <c r="P124" s="81"/>
      <c r="Q124" s="81"/>
      <c r="R124" s="81"/>
      <c r="S124" s="81"/>
      <c r="T124" s="81"/>
      <c r="U124" s="81"/>
      <c r="V124" s="81"/>
      <c r="W124" s="81"/>
      <c r="X124" s="81"/>
      <c r="Y124" s="81"/>
      <c r="Z124" s="79"/>
    </row>
    <row r="125" spans="1:26" ht="20.100000000000001" customHeight="1" x14ac:dyDescent="0.15">
      <c r="A125" s="55"/>
      <c r="B125" s="55"/>
      <c r="C125" s="83"/>
      <c r="D125" s="80"/>
      <c r="E125" s="80"/>
      <c r="F125" s="80"/>
      <c r="G125" s="80"/>
      <c r="H125" s="80"/>
      <c r="I125" s="77"/>
      <c r="J125" s="82" t="s">
        <v>41</v>
      </c>
      <c r="K125" s="81"/>
      <c r="L125" s="81"/>
      <c r="M125" s="81"/>
      <c r="N125" s="81"/>
      <c r="O125" s="81"/>
      <c r="P125" s="81"/>
      <c r="Q125" s="81"/>
      <c r="R125" s="81"/>
      <c r="S125" s="81"/>
      <c r="T125" s="81"/>
      <c r="U125" s="81"/>
      <c r="V125" s="81"/>
      <c r="W125" s="81"/>
      <c r="X125" s="81"/>
      <c r="Y125" s="81"/>
      <c r="Z125" s="79"/>
    </row>
    <row r="126" spans="1:26" ht="20.100000000000001" customHeight="1" x14ac:dyDescent="0.15">
      <c r="A126" s="55">
        <f>IFERROR(IF(AND(TRIM($I126)&lt;&gt;"", NOT(IFERROR(SEARCH("@",$I126),0)&gt;0)),1001,0),3)</f>
        <v>0</v>
      </c>
      <c r="B126" s="55"/>
      <c r="C126" s="74"/>
      <c r="D126" s="75">
        <f>D124+1</f>
        <v>8</v>
      </c>
      <c r="E126" s="50" t="s">
        <v>25</v>
      </c>
      <c r="I126" s="18"/>
      <c r="J126" s="18"/>
      <c r="K126" s="18"/>
      <c r="L126" s="18"/>
      <c r="M126" s="18"/>
      <c r="N126" s="18"/>
      <c r="O126" s="18"/>
      <c r="P126" s="18"/>
      <c r="Q126" s="35"/>
      <c r="R126" s="18"/>
      <c r="S126" s="18"/>
      <c r="T126" s="18"/>
      <c r="U126" s="18"/>
      <c r="V126" s="18"/>
      <c r="W126" s="18"/>
      <c r="X126" s="18"/>
      <c r="Y126" s="18"/>
      <c r="Z126" s="79"/>
    </row>
    <row r="127" spans="1:26" ht="20.100000000000001" customHeight="1" x14ac:dyDescent="0.15">
      <c r="A127" s="55"/>
      <c r="B127" s="55"/>
      <c r="C127" s="83"/>
      <c r="D127" s="80"/>
      <c r="E127" s="80"/>
      <c r="F127" s="80"/>
      <c r="G127" s="80"/>
      <c r="H127" s="80"/>
      <c r="I127" s="77"/>
      <c r="J127" s="88" t="s">
        <v>55</v>
      </c>
      <c r="K127" s="107"/>
      <c r="L127" s="81"/>
      <c r="M127" s="81"/>
      <c r="N127" s="81"/>
      <c r="O127" s="81"/>
      <c r="P127" s="81"/>
      <c r="Q127" s="108"/>
      <c r="R127" s="81"/>
      <c r="S127" s="81"/>
      <c r="T127" s="81"/>
      <c r="U127" s="81"/>
      <c r="V127" s="81"/>
      <c r="W127" s="81"/>
      <c r="X127" s="81"/>
      <c r="Y127" s="81"/>
      <c r="Z127" s="79"/>
    </row>
    <row r="128" spans="1:26" ht="20.100000000000001" customHeight="1" x14ac:dyDescent="0.15">
      <c r="A128" s="55"/>
      <c r="B128" s="55"/>
      <c r="C128" s="96"/>
      <c r="D128" s="97"/>
      <c r="E128" s="97"/>
      <c r="F128" s="97"/>
      <c r="G128" s="97"/>
      <c r="H128" s="97"/>
      <c r="I128" s="99"/>
      <c r="J128" s="98"/>
      <c r="K128" s="99"/>
      <c r="L128" s="98"/>
      <c r="M128" s="98"/>
      <c r="N128" s="98"/>
      <c r="O128" s="98"/>
      <c r="P128" s="98"/>
      <c r="Q128" s="122"/>
      <c r="R128" s="98"/>
      <c r="S128" s="98"/>
      <c r="T128" s="98"/>
      <c r="U128" s="98"/>
      <c r="V128" s="98"/>
      <c r="W128" s="98"/>
      <c r="X128" s="98"/>
      <c r="Y128" s="98"/>
      <c r="Z128" s="100"/>
    </row>
    <row r="129" spans="1:26" ht="20.100000000000001" customHeight="1" x14ac:dyDescent="0.15">
      <c r="A129" s="55"/>
      <c r="B129" s="55"/>
      <c r="C129" s="80"/>
      <c r="D129" s="80"/>
      <c r="E129" s="80"/>
      <c r="F129" s="80"/>
      <c r="G129" s="80"/>
      <c r="H129" s="80"/>
      <c r="I129" s="102"/>
      <c r="J129" s="102"/>
      <c r="K129" s="102"/>
      <c r="L129" s="102"/>
      <c r="M129" s="102"/>
      <c r="N129" s="102"/>
      <c r="O129" s="102"/>
      <c r="P129" s="102"/>
      <c r="Q129" s="123"/>
      <c r="R129" s="102"/>
      <c r="S129" s="102"/>
      <c r="T129" s="102"/>
      <c r="U129" s="102"/>
      <c r="V129" s="102"/>
      <c r="W129" s="102"/>
      <c r="X129" s="102"/>
      <c r="Y129" s="102"/>
      <c r="Z129" s="80"/>
    </row>
    <row r="130" spans="1:26" ht="15.75" hidden="1" customHeight="1" x14ac:dyDescent="0.15">
      <c r="A130" s="55"/>
      <c r="B130" s="55"/>
      <c r="C130" s="80"/>
      <c r="D130" s="80"/>
      <c r="E130" s="80"/>
      <c r="F130" s="80"/>
      <c r="G130" s="80"/>
      <c r="H130" s="80"/>
      <c r="I130" s="102"/>
      <c r="J130" s="102"/>
      <c r="K130" s="102"/>
      <c r="L130" s="102"/>
      <c r="M130" s="102"/>
      <c r="N130" s="102"/>
      <c r="O130" s="102"/>
      <c r="P130" s="102"/>
      <c r="Q130" s="123"/>
      <c r="R130" s="102"/>
      <c r="S130" s="102"/>
      <c r="T130" s="102"/>
      <c r="U130" s="102"/>
      <c r="V130" s="102"/>
      <c r="W130" s="102"/>
      <c r="X130" s="102"/>
      <c r="Y130" s="102"/>
      <c r="Z130" s="80"/>
    </row>
    <row r="131" spans="1:26" ht="15.75" hidden="1" customHeight="1" x14ac:dyDescent="0.15">
      <c r="A131" s="55"/>
      <c r="B131" s="55"/>
      <c r="C131" s="80"/>
      <c r="D131" s="80"/>
      <c r="E131" s="80"/>
      <c r="F131" s="80"/>
      <c r="G131" s="80"/>
      <c r="H131" s="80"/>
      <c r="I131" s="102"/>
      <c r="J131" s="102"/>
      <c r="K131" s="102"/>
      <c r="L131" s="102"/>
      <c r="M131" s="102"/>
      <c r="N131" s="102"/>
      <c r="O131" s="102"/>
      <c r="P131" s="102"/>
      <c r="Q131" s="123"/>
      <c r="R131" s="102"/>
      <c r="S131" s="102"/>
      <c r="T131" s="102"/>
      <c r="U131" s="102"/>
      <c r="V131" s="102"/>
      <c r="W131" s="102"/>
      <c r="X131" s="102"/>
      <c r="Y131" s="102"/>
      <c r="Z131" s="80"/>
    </row>
    <row r="132" spans="1:26" ht="15.75" hidden="1" customHeight="1" x14ac:dyDescent="0.15">
      <c r="A132" s="55"/>
      <c r="B132" s="55"/>
      <c r="C132" s="80"/>
      <c r="D132" s="80"/>
      <c r="E132" s="80"/>
      <c r="F132" s="80"/>
      <c r="G132" s="80"/>
      <c r="H132" s="80"/>
      <c r="I132" s="102"/>
      <c r="J132" s="102"/>
      <c r="K132" s="102"/>
      <c r="L132" s="102"/>
      <c r="M132" s="102"/>
      <c r="N132" s="102"/>
      <c r="O132" s="102"/>
      <c r="P132" s="102"/>
      <c r="Q132" s="123"/>
      <c r="R132" s="102"/>
      <c r="S132" s="102"/>
      <c r="T132" s="102"/>
      <c r="U132" s="102"/>
      <c r="V132" s="102"/>
      <c r="W132" s="102"/>
      <c r="X132" s="102"/>
      <c r="Y132" s="102"/>
      <c r="Z132" s="80"/>
    </row>
    <row r="133" spans="1:26" ht="15.75" hidden="1" customHeight="1" x14ac:dyDescent="0.15">
      <c r="A133" s="55"/>
      <c r="B133" s="55"/>
      <c r="C133" s="80"/>
      <c r="D133" s="80"/>
      <c r="E133" s="80"/>
      <c r="F133" s="80"/>
      <c r="G133" s="80"/>
      <c r="H133" s="80"/>
      <c r="I133" s="102"/>
      <c r="J133" s="102"/>
      <c r="K133" s="102"/>
      <c r="L133" s="102"/>
      <c r="M133" s="102"/>
      <c r="N133" s="102"/>
      <c r="O133" s="102"/>
      <c r="P133" s="102"/>
      <c r="Q133" s="123"/>
      <c r="R133" s="102"/>
      <c r="S133" s="102"/>
      <c r="T133" s="102"/>
      <c r="U133" s="102"/>
      <c r="V133" s="102"/>
      <c r="W133" s="102"/>
      <c r="X133" s="102"/>
      <c r="Y133" s="102"/>
      <c r="Z133" s="80"/>
    </row>
    <row r="134" spans="1:26" ht="15.75" hidden="1" customHeight="1" x14ac:dyDescent="0.15">
      <c r="A134" s="55"/>
      <c r="B134" s="55"/>
      <c r="C134" s="80"/>
      <c r="D134" s="80"/>
      <c r="E134" s="80"/>
      <c r="F134" s="80"/>
      <c r="G134" s="80"/>
      <c r="H134" s="80"/>
      <c r="I134" s="102"/>
      <c r="J134" s="102"/>
      <c r="K134" s="102"/>
      <c r="L134" s="102"/>
      <c r="M134" s="102"/>
      <c r="N134" s="102"/>
      <c r="O134" s="102"/>
      <c r="P134" s="102"/>
      <c r="Q134" s="123"/>
      <c r="R134" s="102"/>
      <c r="S134" s="102"/>
      <c r="T134" s="102"/>
      <c r="U134" s="102"/>
      <c r="V134" s="102"/>
      <c r="W134" s="102"/>
      <c r="X134" s="102"/>
      <c r="Y134" s="102"/>
      <c r="Z134" s="80"/>
    </row>
    <row r="135" spans="1:26" ht="15.75" hidden="1" customHeight="1" x14ac:dyDescent="0.15">
      <c r="A135" s="55"/>
      <c r="B135" s="55"/>
      <c r="C135" s="80"/>
      <c r="D135" s="80"/>
      <c r="E135" s="80"/>
      <c r="F135" s="80"/>
      <c r="G135" s="80"/>
      <c r="H135" s="80"/>
      <c r="I135" s="102"/>
      <c r="J135" s="102"/>
      <c r="K135" s="102"/>
      <c r="L135" s="102"/>
      <c r="M135" s="102"/>
      <c r="N135" s="102"/>
      <c r="O135" s="102"/>
      <c r="P135" s="102"/>
      <c r="Q135" s="123"/>
      <c r="R135" s="102"/>
      <c r="S135" s="102"/>
      <c r="T135" s="102"/>
      <c r="U135" s="102"/>
      <c r="V135" s="102"/>
      <c r="W135" s="102"/>
      <c r="X135" s="102"/>
      <c r="Y135" s="102"/>
      <c r="Z135" s="80"/>
    </row>
    <row r="136" spans="1:26" ht="15.75" hidden="1" customHeight="1" x14ac:dyDescent="0.15">
      <c r="A136" s="55"/>
      <c r="B136" s="55"/>
      <c r="C136" s="80"/>
      <c r="D136" s="80"/>
      <c r="E136" s="80"/>
      <c r="F136" s="80"/>
      <c r="G136" s="80"/>
      <c r="H136" s="80"/>
      <c r="I136" s="102"/>
      <c r="J136" s="102"/>
      <c r="K136" s="102"/>
      <c r="L136" s="102"/>
      <c r="M136" s="102"/>
      <c r="N136" s="102"/>
      <c r="O136" s="102"/>
      <c r="P136" s="102"/>
      <c r="Q136" s="123"/>
      <c r="R136" s="102"/>
      <c r="S136" s="102"/>
      <c r="T136" s="102"/>
      <c r="U136" s="102"/>
      <c r="V136" s="102"/>
      <c r="W136" s="102"/>
      <c r="X136" s="102"/>
      <c r="Y136" s="102"/>
      <c r="Z136" s="80"/>
    </row>
    <row r="137" spans="1:26" ht="15.75" hidden="1" customHeight="1" x14ac:dyDescent="0.15">
      <c r="A137" s="55"/>
      <c r="B137" s="55"/>
      <c r="C137" s="80"/>
      <c r="D137" s="80"/>
      <c r="E137" s="80"/>
      <c r="F137" s="80"/>
      <c r="G137" s="80"/>
      <c r="H137" s="80"/>
      <c r="I137" s="102"/>
      <c r="J137" s="102"/>
      <c r="K137" s="102"/>
      <c r="L137" s="102"/>
      <c r="M137" s="102"/>
      <c r="N137" s="102"/>
      <c r="O137" s="102"/>
      <c r="P137" s="102"/>
      <c r="Q137" s="123"/>
      <c r="R137" s="102"/>
      <c r="S137" s="102"/>
      <c r="T137" s="102"/>
      <c r="U137" s="102"/>
      <c r="V137" s="102"/>
      <c r="W137" s="102"/>
      <c r="X137" s="102"/>
      <c r="Y137" s="102"/>
      <c r="Z137" s="80"/>
    </row>
    <row r="138" spans="1:26" ht="15.75" hidden="1" customHeight="1" x14ac:dyDescent="0.15">
      <c r="A138" s="55"/>
      <c r="B138" s="55"/>
      <c r="C138" s="80"/>
      <c r="D138" s="80"/>
      <c r="E138" s="80"/>
      <c r="F138" s="80"/>
      <c r="G138" s="80"/>
      <c r="H138" s="80"/>
      <c r="I138" s="102"/>
      <c r="J138" s="102"/>
      <c r="K138" s="102"/>
      <c r="L138" s="102"/>
      <c r="M138" s="102"/>
      <c r="N138" s="102"/>
      <c r="O138" s="102"/>
      <c r="P138" s="102"/>
      <c r="Q138" s="123"/>
      <c r="R138" s="102"/>
      <c r="S138" s="102"/>
      <c r="T138" s="102"/>
      <c r="U138" s="102"/>
      <c r="V138" s="102"/>
      <c r="W138" s="102"/>
      <c r="X138" s="102"/>
      <c r="Y138" s="102"/>
      <c r="Z138" s="80"/>
    </row>
    <row r="139" spans="1:26" ht="15.75" hidden="1" customHeight="1" x14ac:dyDescent="0.15">
      <c r="A139" s="55"/>
      <c r="B139" s="55"/>
      <c r="C139" s="80"/>
      <c r="D139" s="80"/>
      <c r="E139" s="80"/>
      <c r="F139" s="80"/>
      <c r="G139" s="80"/>
      <c r="H139" s="80"/>
      <c r="I139" s="102"/>
      <c r="J139" s="102"/>
      <c r="K139" s="102"/>
      <c r="L139" s="102"/>
      <c r="M139" s="102"/>
      <c r="N139" s="102"/>
      <c r="O139" s="102"/>
      <c r="P139" s="102"/>
      <c r="Q139" s="123"/>
      <c r="R139" s="102"/>
      <c r="S139" s="102"/>
      <c r="T139" s="102"/>
      <c r="U139" s="102"/>
      <c r="V139" s="102"/>
      <c r="W139" s="102"/>
      <c r="X139" s="102"/>
      <c r="Y139" s="102"/>
      <c r="Z139" s="80"/>
    </row>
    <row r="140" spans="1:26" ht="15.75" hidden="1" customHeight="1" x14ac:dyDescent="0.15">
      <c r="A140" s="55"/>
      <c r="B140" s="55"/>
      <c r="C140" s="80"/>
      <c r="D140" s="80"/>
      <c r="E140" s="80"/>
      <c r="F140" s="80"/>
      <c r="G140" s="80"/>
      <c r="H140" s="80"/>
      <c r="I140" s="102"/>
      <c r="J140" s="102"/>
      <c r="K140" s="102"/>
      <c r="L140" s="102"/>
      <c r="M140" s="102"/>
      <c r="N140" s="102"/>
      <c r="O140" s="102"/>
      <c r="P140" s="102"/>
      <c r="Q140" s="123"/>
      <c r="R140" s="102"/>
      <c r="S140" s="102"/>
      <c r="T140" s="102"/>
      <c r="U140" s="102"/>
      <c r="V140" s="102"/>
      <c r="W140" s="102"/>
      <c r="X140" s="102"/>
      <c r="Y140" s="102"/>
      <c r="Z140" s="80"/>
    </row>
    <row r="141" spans="1:26" ht="15.75" hidden="1" customHeight="1" x14ac:dyDescent="0.15">
      <c r="A141" s="55"/>
      <c r="B141" s="55"/>
      <c r="C141" s="80"/>
      <c r="D141" s="80"/>
      <c r="E141" s="80"/>
      <c r="F141" s="80"/>
      <c r="G141" s="80"/>
      <c r="H141" s="80"/>
      <c r="I141" s="102"/>
      <c r="J141" s="102"/>
      <c r="K141" s="102"/>
      <c r="L141" s="102"/>
      <c r="M141" s="102"/>
      <c r="N141" s="102"/>
      <c r="O141" s="102"/>
      <c r="P141" s="102"/>
      <c r="Q141" s="123"/>
      <c r="R141" s="102"/>
      <c r="S141" s="102"/>
      <c r="T141" s="102"/>
      <c r="U141" s="102"/>
      <c r="V141" s="102"/>
      <c r="W141" s="102"/>
      <c r="X141" s="102"/>
      <c r="Y141" s="102"/>
      <c r="Z141" s="80"/>
    </row>
    <row r="142" spans="1:26" ht="15.75" hidden="1" customHeight="1" x14ac:dyDescent="0.15">
      <c r="A142" s="55"/>
      <c r="B142" s="55"/>
      <c r="C142" s="80"/>
      <c r="D142" s="80"/>
      <c r="E142" s="80"/>
      <c r="F142" s="80"/>
      <c r="G142" s="80"/>
      <c r="H142" s="80"/>
      <c r="I142" s="102"/>
      <c r="J142" s="102"/>
      <c r="K142" s="102"/>
      <c r="L142" s="102"/>
      <c r="M142" s="102"/>
      <c r="N142" s="102"/>
      <c r="O142" s="102"/>
      <c r="P142" s="102"/>
      <c r="Q142" s="123"/>
      <c r="R142" s="102"/>
      <c r="S142" s="102"/>
      <c r="T142" s="102"/>
      <c r="U142" s="102"/>
      <c r="V142" s="102"/>
      <c r="W142" s="102"/>
      <c r="X142" s="102"/>
      <c r="Y142" s="102"/>
      <c r="Z142" s="80"/>
    </row>
    <row r="143" spans="1:26" ht="15.75" hidden="1" customHeight="1" x14ac:dyDescent="0.15">
      <c r="A143" s="55"/>
      <c r="B143" s="55"/>
      <c r="C143" s="80"/>
      <c r="D143" s="80"/>
      <c r="E143" s="80"/>
      <c r="F143" s="80"/>
      <c r="G143" s="80"/>
      <c r="H143" s="80"/>
      <c r="I143" s="102"/>
      <c r="J143" s="102"/>
      <c r="K143" s="102"/>
      <c r="L143" s="102"/>
      <c r="M143" s="102"/>
      <c r="N143" s="102"/>
      <c r="O143" s="102"/>
      <c r="P143" s="102"/>
      <c r="Q143" s="123"/>
      <c r="R143" s="102"/>
      <c r="S143" s="102"/>
      <c r="T143" s="102"/>
      <c r="U143" s="102"/>
      <c r="V143" s="102"/>
      <c r="W143" s="102"/>
      <c r="X143" s="102"/>
      <c r="Y143" s="102"/>
      <c r="Z143" s="80"/>
    </row>
    <row r="144" spans="1:26" ht="15.75" hidden="1" customHeight="1" x14ac:dyDescent="0.15">
      <c r="A144" s="55"/>
      <c r="B144" s="55"/>
      <c r="C144" s="80"/>
      <c r="D144" s="80"/>
      <c r="E144" s="80"/>
      <c r="F144" s="80"/>
      <c r="G144" s="80"/>
      <c r="H144" s="80"/>
      <c r="I144" s="102"/>
      <c r="J144" s="102"/>
      <c r="K144" s="102"/>
      <c r="L144" s="102"/>
      <c r="M144" s="102"/>
      <c r="N144" s="102"/>
      <c r="O144" s="102"/>
      <c r="P144" s="102"/>
      <c r="Q144" s="123"/>
      <c r="R144" s="102"/>
      <c r="S144" s="102"/>
      <c r="T144" s="102"/>
      <c r="U144" s="102"/>
      <c r="V144" s="102"/>
      <c r="W144" s="102"/>
      <c r="X144" s="102"/>
      <c r="Y144" s="102"/>
      <c r="Z144" s="80"/>
    </row>
    <row r="145" spans="1:26" ht="15.75" hidden="1" customHeight="1" x14ac:dyDescent="0.15">
      <c r="A145" s="55"/>
      <c r="B145" s="55"/>
      <c r="C145" s="80"/>
      <c r="D145" s="80"/>
      <c r="E145" s="80"/>
      <c r="F145" s="80"/>
      <c r="G145" s="80"/>
      <c r="H145" s="80"/>
      <c r="I145" s="102"/>
      <c r="J145" s="102"/>
      <c r="K145" s="102"/>
      <c r="L145" s="102"/>
      <c r="M145" s="102"/>
      <c r="N145" s="102"/>
      <c r="O145" s="102"/>
      <c r="P145" s="102"/>
      <c r="Q145" s="123"/>
      <c r="R145" s="102"/>
      <c r="S145" s="102"/>
      <c r="T145" s="102"/>
      <c r="U145" s="102"/>
      <c r="V145" s="102"/>
      <c r="W145" s="102"/>
      <c r="X145" s="102"/>
      <c r="Y145" s="102"/>
      <c r="Z145" s="80"/>
    </row>
    <row r="146" spans="1:26" ht="15.75" hidden="1" customHeight="1" x14ac:dyDescent="0.15">
      <c r="A146" s="55"/>
      <c r="B146" s="55"/>
      <c r="C146" s="80"/>
      <c r="D146" s="80"/>
      <c r="E146" s="80"/>
      <c r="F146" s="80"/>
      <c r="G146" s="80"/>
      <c r="H146" s="80"/>
      <c r="I146" s="102"/>
      <c r="J146" s="102"/>
      <c r="K146" s="102"/>
      <c r="L146" s="102"/>
      <c r="M146" s="102"/>
      <c r="N146" s="102"/>
      <c r="O146" s="102"/>
      <c r="P146" s="102"/>
      <c r="Q146" s="123"/>
      <c r="R146" s="102"/>
      <c r="S146" s="102"/>
      <c r="T146" s="102"/>
      <c r="U146" s="102"/>
      <c r="V146" s="102"/>
      <c r="W146" s="102"/>
      <c r="X146" s="102"/>
      <c r="Y146" s="102"/>
      <c r="Z146" s="80"/>
    </row>
    <row r="147" spans="1:26" ht="15.75" hidden="1" customHeight="1" x14ac:dyDescent="0.15">
      <c r="A147" s="55"/>
      <c r="B147" s="55"/>
      <c r="C147" s="80"/>
      <c r="D147" s="80"/>
      <c r="E147" s="80"/>
      <c r="F147" s="80"/>
      <c r="G147" s="80"/>
      <c r="H147" s="80"/>
      <c r="I147" s="102"/>
      <c r="J147" s="102"/>
      <c r="K147" s="102"/>
      <c r="L147" s="102"/>
      <c r="M147" s="102"/>
      <c r="N147" s="102"/>
      <c r="O147" s="102"/>
      <c r="P147" s="102"/>
      <c r="Q147" s="123"/>
      <c r="R147" s="102"/>
      <c r="S147" s="102"/>
      <c r="T147" s="102"/>
      <c r="U147" s="102"/>
      <c r="V147" s="102"/>
      <c r="W147" s="102"/>
      <c r="X147" s="102"/>
      <c r="Y147" s="102"/>
      <c r="Z147" s="80"/>
    </row>
    <row r="148" spans="1:26" ht="15.75" hidden="1" customHeight="1" x14ac:dyDescent="0.15">
      <c r="A148" s="55"/>
      <c r="B148" s="55"/>
      <c r="C148" s="80"/>
      <c r="D148" s="80"/>
      <c r="E148" s="80"/>
      <c r="F148" s="80"/>
      <c r="G148" s="80"/>
      <c r="H148" s="80"/>
      <c r="I148" s="102"/>
      <c r="J148" s="102"/>
      <c r="K148" s="102"/>
      <c r="L148" s="102"/>
      <c r="M148" s="102"/>
      <c r="N148" s="102"/>
      <c r="O148" s="102"/>
      <c r="P148" s="102"/>
      <c r="Q148" s="123"/>
      <c r="R148" s="102"/>
      <c r="S148" s="102"/>
      <c r="T148" s="102"/>
      <c r="U148" s="102"/>
      <c r="V148" s="102"/>
      <c r="W148" s="102"/>
      <c r="X148" s="102"/>
      <c r="Y148" s="102"/>
      <c r="Z148" s="80"/>
    </row>
    <row r="149" spans="1:26" ht="20.100000000000001" customHeight="1" x14ac:dyDescent="0.15">
      <c r="A149" s="55"/>
      <c r="B149" s="55"/>
      <c r="C149" s="80"/>
      <c r="D149" s="80"/>
      <c r="E149" s="80"/>
      <c r="F149" s="80"/>
      <c r="G149" s="80"/>
      <c r="H149" s="80"/>
      <c r="I149" s="102"/>
      <c r="J149" s="80"/>
      <c r="K149" s="80"/>
      <c r="L149" s="80"/>
      <c r="M149" s="80"/>
      <c r="N149" s="80"/>
      <c r="O149" s="80"/>
      <c r="P149" s="80"/>
      <c r="Q149" s="124"/>
      <c r="R149" s="80"/>
      <c r="S149" s="80"/>
      <c r="T149" s="80"/>
      <c r="U149" s="80"/>
      <c r="V149" s="80"/>
      <c r="W149" s="80"/>
      <c r="X149" s="80"/>
      <c r="Y149" s="80"/>
      <c r="Z149" s="80"/>
    </row>
    <row r="150" spans="1:26" ht="20.100000000000001" customHeight="1" x14ac:dyDescent="0.15">
      <c r="A150" s="55"/>
      <c r="B150" s="55"/>
      <c r="C150" s="67" t="s">
        <v>42</v>
      </c>
      <c r="D150" s="68"/>
      <c r="E150" s="68"/>
      <c r="F150" s="68"/>
      <c r="G150" s="68"/>
      <c r="H150" s="69"/>
      <c r="I150" s="103"/>
      <c r="K150" s="103"/>
    </row>
    <row r="151" spans="1:26" ht="20.100000000000001" customHeight="1" x14ac:dyDescent="0.15">
      <c r="A151" s="55"/>
      <c r="B151" s="55"/>
      <c r="C151" s="70"/>
      <c r="D151" s="71"/>
      <c r="E151" s="71"/>
      <c r="F151" s="71"/>
      <c r="G151" s="71"/>
      <c r="H151" s="71"/>
      <c r="I151" s="72"/>
      <c r="J151" s="72"/>
      <c r="K151" s="72"/>
      <c r="L151" s="72"/>
      <c r="M151" s="72"/>
      <c r="N151" s="72"/>
      <c r="O151" s="72"/>
      <c r="P151" s="72"/>
      <c r="Q151" s="72"/>
      <c r="R151" s="72"/>
      <c r="S151" s="72"/>
      <c r="T151" s="72"/>
      <c r="U151" s="72"/>
      <c r="V151" s="72"/>
      <c r="W151" s="72"/>
      <c r="X151" s="72"/>
      <c r="Y151" s="72"/>
      <c r="Z151" s="73"/>
    </row>
    <row r="152" spans="1:26" ht="20.100000000000001" customHeight="1" x14ac:dyDescent="0.15">
      <c r="A152" s="55"/>
      <c r="B152" s="55"/>
      <c r="C152" s="70"/>
      <c r="D152" s="125" t="s">
        <v>43</v>
      </c>
      <c r="E152" s="104"/>
      <c r="F152" s="104"/>
      <c r="G152" s="104"/>
      <c r="H152" s="104"/>
      <c r="I152" s="104"/>
      <c r="J152" s="104"/>
      <c r="K152" s="104"/>
      <c r="L152" s="104"/>
      <c r="M152" s="104"/>
      <c r="N152" s="104"/>
      <c r="O152" s="104"/>
      <c r="P152" s="104"/>
      <c r="Q152" s="104"/>
      <c r="R152" s="104"/>
      <c r="S152" s="104"/>
      <c r="T152" s="104"/>
      <c r="U152" s="104"/>
      <c r="V152" s="104"/>
      <c r="W152" s="104"/>
      <c r="X152" s="81"/>
      <c r="Y152" s="80"/>
      <c r="Z152" s="79"/>
    </row>
    <row r="153" spans="1:26" ht="20.100000000000001" customHeight="1" x14ac:dyDescent="0.15">
      <c r="A153" s="55">
        <f>IFERROR(IF(AND($I153&lt;&gt;"しない", $I153&lt;&gt;"する"),1001,0),3)</f>
        <v>0</v>
      </c>
      <c r="B153" s="55"/>
      <c r="C153" s="74"/>
      <c r="D153" s="75">
        <v>1</v>
      </c>
      <c r="E153" s="80" t="s">
        <v>44</v>
      </c>
      <c r="F153" s="80"/>
      <c r="G153" s="80"/>
      <c r="H153" s="80"/>
      <c r="I153" s="18" t="s">
        <v>45</v>
      </c>
      <c r="J153" s="36"/>
      <c r="K153" s="36"/>
      <c r="L153" s="36"/>
      <c r="M153" s="36"/>
      <c r="N153" s="80"/>
      <c r="O153" s="80"/>
      <c r="P153" s="80"/>
      <c r="Q153" s="80"/>
      <c r="R153" s="80"/>
      <c r="S153" s="80"/>
      <c r="T153" s="80"/>
      <c r="U153" s="80"/>
      <c r="Z153" s="95"/>
    </row>
    <row r="154" spans="1:26" ht="20.100000000000001" customHeight="1" x14ac:dyDescent="0.15">
      <c r="A154" s="55"/>
      <c r="B154" s="55"/>
      <c r="C154" s="83"/>
      <c r="D154" s="80"/>
      <c r="E154" s="80"/>
      <c r="F154" s="80"/>
      <c r="G154" s="80"/>
      <c r="H154" s="80"/>
      <c r="I154" s="126"/>
      <c r="J154" s="82" t="s">
        <v>3</v>
      </c>
      <c r="K154" s="82"/>
      <c r="L154" s="82"/>
      <c r="M154" s="82"/>
      <c r="N154" s="82"/>
      <c r="O154" s="82"/>
      <c r="P154" s="82"/>
      <c r="Q154" s="82"/>
      <c r="R154" s="82"/>
      <c r="S154" s="82"/>
      <c r="T154" s="82"/>
      <c r="U154" s="80"/>
      <c r="Z154" s="95"/>
    </row>
    <row r="155" spans="1:26" ht="20.100000000000001" customHeight="1" x14ac:dyDescent="0.15">
      <c r="A155" s="55">
        <f>IFERROR(IF(AND($I153="する",OR(TRIM($I155)="", NOT(OR(IFERROR(SEARCH(" ",$I155),0)&gt;0, IFERROR(SEARCH("　",$I155),0)&gt;0)))),1001,0),3)</f>
        <v>0</v>
      </c>
      <c r="B155" s="55"/>
      <c r="C155" s="74"/>
      <c r="D155" s="75">
        <v>2</v>
      </c>
      <c r="E155" s="50" t="s">
        <v>38</v>
      </c>
      <c r="I155" s="18"/>
      <c r="J155" s="18"/>
      <c r="K155" s="18"/>
      <c r="L155" s="18"/>
      <c r="M155" s="18"/>
      <c r="N155" s="18"/>
      <c r="O155" s="18"/>
      <c r="P155" s="18"/>
      <c r="Q155" s="18"/>
      <c r="R155" s="18"/>
      <c r="S155" s="18"/>
      <c r="T155" s="18"/>
      <c r="U155" s="18"/>
      <c r="V155" s="18"/>
      <c r="W155" s="18"/>
      <c r="X155" s="18"/>
      <c r="Y155" s="18"/>
      <c r="Z155" s="79"/>
    </row>
    <row r="156" spans="1:26" ht="20.100000000000001" customHeight="1" x14ac:dyDescent="0.15">
      <c r="A156" s="55"/>
      <c r="B156" s="55"/>
      <c r="C156" s="74"/>
      <c r="D156" s="75"/>
      <c r="E156" s="80"/>
      <c r="F156" s="80"/>
      <c r="G156" s="80"/>
      <c r="H156" s="80"/>
      <c r="I156" s="86"/>
      <c r="J156" s="82" t="s">
        <v>17</v>
      </c>
      <c r="K156" s="82"/>
      <c r="L156" s="82"/>
      <c r="M156" s="82"/>
      <c r="N156" s="82"/>
      <c r="O156" s="82"/>
      <c r="P156" s="82"/>
      <c r="Q156" s="82"/>
      <c r="R156" s="82"/>
      <c r="S156" s="82"/>
      <c r="T156" s="82"/>
      <c r="U156" s="82"/>
      <c r="V156" s="82"/>
      <c r="W156" s="82"/>
      <c r="X156" s="82"/>
      <c r="Y156" s="82"/>
      <c r="Z156" s="79"/>
    </row>
    <row r="157" spans="1:26" ht="20.100000000000001" customHeight="1" x14ac:dyDescent="0.15">
      <c r="A157" s="55">
        <f>IFERROR(IF(AND($I153="する",OR(TRIM($I157)="", NOT(OR(IFERROR(SEARCH(" ",$I157),0)&gt;0, IFERROR(SEARCH("　",$I157),0)&gt;0)))),1001,0),3)</f>
        <v>0</v>
      </c>
      <c r="B157" s="55"/>
      <c r="C157" s="74"/>
      <c r="D157" s="75">
        <v>3</v>
      </c>
      <c r="E157" s="50" t="s">
        <v>39</v>
      </c>
      <c r="I157" s="18"/>
      <c r="J157" s="18"/>
      <c r="K157" s="18"/>
      <c r="L157" s="18"/>
      <c r="M157" s="18"/>
      <c r="N157" s="18"/>
      <c r="O157" s="18"/>
      <c r="P157" s="18"/>
      <c r="Q157" s="18"/>
      <c r="R157" s="18"/>
      <c r="S157" s="18"/>
      <c r="T157" s="18"/>
      <c r="U157" s="18"/>
      <c r="V157" s="18"/>
      <c r="W157" s="18"/>
      <c r="X157" s="18"/>
      <c r="Y157" s="18"/>
      <c r="Z157" s="79"/>
    </row>
    <row r="158" spans="1:26" ht="20.100000000000001" customHeight="1" x14ac:dyDescent="0.15">
      <c r="A158" s="55"/>
      <c r="B158" s="55"/>
      <c r="C158" s="83"/>
      <c r="D158" s="80"/>
      <c r="E158" s="80"/>
      <c r="F158" s="80"/>
      <c r="G158" s="80"/>
      <c r="H158" s="80"/>
      <c r="I158" s="86"/>
      <c r="J158" s="82" t="s">
        <v>19</v>
      </c>
      <c r="K158" s="82"/>
      <c r="L158" s="82"/>
      <c r="M158" s="82"/>
      <c r="N158" s="82"/>
      <c r="O158" s="82"/>
      <c r="P158" s="82"/>
      <c r="Q158" s="82"/>
      <c r="R158" s="82"/>
      <c r="S158" s="82"/>
      <c r="T158" s="82"/>
      <c r="U158" s="82"/>
      <c r="V158" s="82"/>
      <c r="W158" s="82"/>
      <c r="X158" s="82"/>
      <c r="Y158" s="82"/>
      <c r="Z158" s="79"/>
    </row>
    <row r="159" spans="1:26" ht="20.100000000000001" customHeight="1" x14ac:dyDescent="0.15">
      <c r="A159" s="55">
        <f>IFERROR(IF(AND($I153="する",OR(TRIM($I159)="", LEN($I159)&lt;&gt;8, NOT(ISNUMBER(VALUE($I159))), IFERROR(SEARCH("-", $I159),0)&gt;0)),1001,0),3)</f>
        <v>0</v>
      </c>
      <c r="B159" s="55"/>
      <c r="C159" s="74"/>
      <c r="D159" s="75">
        <v>4</v>
      </c>
      <c r="E159" s="50" t="s">
        <v>46</v>
      </c>
      <c r="I159" s="18"/>
      <c r="J159" s="18"/>
      <c r="K159" s="18"/>
      <c r="L159" s="18"/>
      <c r="M159" s="18"/>
      <c r="N159" s="80"/>
      <c r="O159" s="80"/>
      <c r="P159" s="80"/>
      <c r="Q159" s="80"/>
      <c r="R159" s="80"/>
      <c r="S159" s="80"/>
      <c r="T159" s="80"/>
      <c r="U159" s="80"/>
      <c r="V159" s="80"/>
      <c r="W159" s="80"/>
      <c r="X159" s="80"/>
      <c r="Y159" s="80"/>
      <c r="Z159" s="79"/>
    </row>
    <row r="160" spans="1:26" ht="20.100000000000001" customHeight="1" x14ac:dyDescent="0.15">
      <c r="A160" s="55"/>
      <c r="B160" s="55"/>
      <c r="C160" s="83"/>
      <c r="D160" s="80"/>
      <c r="E160" s="80"/>
      <c r="F160" s="80"/>
      <c r="G160" s="80"/>
      <c r="H160" s="80"/>
      <c r="I160" s="77"/>
      <c r="J160" s="82" t="s">
        <v>49</v>
      </c>
      <c r="K160" s="81"/>
      <c r="L160" s="81"/>
      <c r="M160" s="81"/>
      <c r="N160" s="81"/>
      <c r="O160" s="81"/>
      <c r="P160" s="81"/>
      <c r="Q160" s="81"/>
      <c r="R160" s="81"/>
      <c r="S160" s="81"/>
      <c r="T160" s="81"/>
      <c r="U160" s="81"/>
      <c r="V160" s="81"/>
      <c r="W160" s="81"/>
      <c r="X160" s="81"/>
      <c r="Y160" s="81"/>
      <c r="Z160" s="79"/>
    </row>
    <row r="161" spans="1:27" ht="20.100000000000001" customHeight="1" x14ac:dyDescent="0.15">
      <c r="A161" s="55">
        <f>IFERROR(IF(AND($I153="する",TRIM($I161)=""),1001,0),3)</f>
        <v>0</v>
      </c>
      <c r="B161" s="55"/>
      <c r="C161" s="74"/>
      <c r="D161" s="75">
        <v>5</v>
      </c>
      <c r="E161" s="50" t="s">
        <v>9</v>
      </c>
      <c r="I161" s="19"/>
      <c r="J161" s="20"/>
      <c r="K161" s="20"/>
      <c r="L161" s="20"/>
      <c r="M161" s="20"/>
      <c r="N161" s="80"/>
      <c r="O161" s="80"/>
      <c r="P161" s="80"/>
      <c r="Q161" s="80"/>
      <c r="R161" s="80"/>
      <c r="S161" s="80"/>
      <c r="T161" s="80"/>
      <c r="U161" s="80"/>
      <c r="V161" s="80"/>
      <c r="W161" s="80"/>
      <c r="X161" s="80"/>
      <c r="Y161" s="80"/>
      <c r="Z161" s="79"/>
    </row>
    <row r="162" spans="1:27" ht="20.100000000000001" customHeight="1" x14ac:dyDescent="0.15">
      <c r="A162" s="55"/>
      <c r="B162" s="55"/>
      <c r="C162" s="74"/>
      <c r="D162" s="75"/>
      <c r="E162" s="80"/>
      <c r="F162" s="80"/>
      <c r="G162" s="80"/>
      <c r="H162" s="80"/>
      <c r="I162" s="77"/>
      <c r="J162" s="82" t="s">
        <v>56</v>
      </c>
      <c r="K162" s="81"/>
      <c r="L162" s="81"/>
      <c r="M162" s="81"/>
      <c r="N162" s="81"/>
      <c r="O162" s="81"/>
      <c r="P162" s="81"/>
      <c r="Q162" s="81"/>
      <c r="R162" s="81"/>
      <c r="S162" s="81"/>
      <c r="T162" s="81"/>
      <c r="U162" s="81"/>
      <c r="V162" s="81"/>
      <c r="W162" s="81"/>
      <c r="X162" s="81"/>
      <c r="Y162" s="81"/>
      <c r="Z162" s="79"/>
    </row>
    <row r="163" spans="1:27" ht="20.100000000000001" customHeight="1" x14ac:dyDescent="0.15">
      <c r="A163" s="55">
        <f>IFERROR(IF(AND($I153="する",AND($I163&lt;&gt;"", OR(ISERROR(FIND("@"&amp;LEFT($I163,3)&amp;"@", 都道府県3))=FALSE, ISERROR(FIND("@"&amp;LEFT($I163,4)&amp;"@",都道府県4))=FALSE))=FALSE),1001,0),3)</f>
        <v>0</v>
      </c>
      <c r="B163" s="55"/>
      <c r="C163" s="74"/>
      <c r="D163" s="75">
        <v>6</v>
      </c>
      <c r="E163" s="50" t="s">
        <v>10</v>
      </c>
      <c r="I163" s="33"/>
      <c r="J163" s="33"/>
      <c r="K163" s="33"/>
      <c r="L163" s="33"/>
      <c r="M163" s="33"/>
      <c r="N163" s="33"/>
      <c r="O163" s="33"/>
      <c r="P163" s="33"/>
      <c r="Q163" s="34"/>
      <c r="R163" s="33"/>
      <c r="S163" s="33"/>
      <c r="T163" s="33"/>
      <c r="U163" s="33"/>
      <c r="V163" s="33"/>
      <c r="W163" s="33"/>
      <c r="X163" s="33"/>
      <c r="Y163" s="33"/>
      <c r="Z163" s="79"/>
    </row>
    <row r="164" spans="1:27" ht="20.100000000000001" customHeight="1" x14ac:dyDescent="0.15">
      <c r="A164" s="55"/>
      <c r="B164" s="55"/>
      <c r="C164" s="74"/>
      <c r="D164" s="75"/>
      <c r="E164" s="80"/>
      <c r="F164" s="80"/>
      <c r="G164" s="80"/>
      <c r="H164" s="80"/>
      <c r="I164" s="77"/>
      <c r="J164" s="82" t="s">
        <v>11</v>
      </c>
      <c r="K164" s="81"/>
      <c r="L164" s="81"/>
      <c r="M164" s="81"/>
      <c r="N164" s="81"/>
      <c r="O164" s="81"/>
      <c r="P164" s="81"/>
      <c r="Q164" s="81"/>
      <c r="R164" s="81"/>
      <c r="S164" s="81"/>
      <c r="T164" s="81"/>
      <c r="U164" s="81"/>
      <c r="V164" s="81"/>
      <c r="W164" s="81"/>
      <c r="X164" s="81"/>
      <c r="Y164" s="81"/>
      <c r="Z164" s="79"/>
    </row>
    <row r="165" spans="1:27" ht="20.100000000000001" customHeight="1" x14ac:dyDescent="0.15">
      <c r="A165" s="55">
        <f>IFERROR(IF(AND($I153="する",NOT(AND(TRIM($I165)&lt;&gt;"",ISNUMBER(VALUE(SUBSTITUTE($I165,"-",""))),IFERROR(SEARCH("-",$I165),0)&gt;0))),1001,0),3)</f>
        <v>0</v>
      </c>
      <c r="B165" s="55"/>
      <c r="C165" s="74"/>
      <c r="D165" s="75">
        <v>7</v>
      </c>
      <c r="E165" s="50" t="s">
        <v>20</v>
      </c>
      <c r="I165" s="18"/>
      <c r="J165" s="18"/>
      <c r="K165" s="18"/>
      <c r="L165" s="18"/>
      <c r="M165" s="18"/>
      <c r="Y165" s="81"/>
      <c r="Z165" s="79"/>
    </row>
    <row r="166" spans="1:27" ht="20.100000000000001" customHeight="1" x14ac:dyDescent="0.15">
      <c r="A166" s="55"/>
      <c r="B166" s="55"/>
      <c r="C166" s="83"/>
      <c r="D166" s="80"/>
      <c r="E166" s="80"/>
      <c r="F166" s="80"/>
      <c r="G166" s="80"/>
      <c r="H166" s="80"/>
      <c r="I166" s="77"/>
      <c r="J166" s="82" t="s">
        <v>23</v>
      </c>
      <c r="K166" s="81"/>
      <c r="L166" s="81"/>
      <c r="M166" s="81"/>
      <c r="N166" s="81"/>
      <c r="O166" s="81"/>
      <c r="P166" s="81"/>
      <c r="Q166" s="81"/>
      <c r="R166" s="81"/>
      <c r="S166" s="81"/>
      <c r="T166" s="81"/>
      <c r="U166" s="81"/>
      <c r="V166" s="81"/>
      <c r="W166" s="81"/>
      <c r="X166" s="81"/>
      <c r="Y166" s="81"/>
      <c r="Z166" s="79"/>
    </row>
    <row r="167" spans="1:27" ht="20.100000000000001" customHeight="1" x14ac:dyDescent="0.15">
      <c r="A167" s="55">
        <f>IFERROR(IF(AND($I153="する",AND(TRIM($I167)&lt;&gt;"",NOT(AND(ISNUMBER(VALUE(SUBSTITUTE($I167,"-",""))),IFERROR(SEARCH("-",$I167),0)&gt;0)))),1001,0),3)</f>
        <v>0</v>
      </c>
      <c r="B167" s="55"/>
      <c r="C167" s="74"/>
      <c r="D167" s="75">
        <v>8</v>
      </c>
      <c r="E167" s="50" t="s">
        <v>24</v>
      </c>
      <c r="I167" s="18"/>
      <c r="J167" s="18"/>
      <c r="K167" s="18"/>
      <c r="L167" s="18"/>
      <c r="M167" s="18"/>
      <c r="N167" s="81"/>
      <c r="O167" s="81"/>
      <c r="P167" s="81"/>
      <c r="Q167" s="81"/>
      <c r="R167" s="81"/>
      <c r="S167" s="81"/>
      <c r="T167" s="81"/>
      <c r="U167" s="81"/>
      <c r="V167" s="81"/>
      <c r="W167" s="81"/>
      <c r="X167" s="81"/>
      <c r="Y167" s="81"/>
      <c r="Z167" s="79"/>
    </row>
    <row r="168" spans="1:27" ht="20.100000000000001" customHeight="1" x14ac:dyDescent="0.15">
      <c r="A168" s="55"/>
      <c r="B168" s="55"/>
      <c r="C168" s="83"/>
      <c r="D168" s="80"/>
      <c r="E168" s="80"/>
      <c r="F168" s="80"/>
      <c r="G168" s="80"/>
      <c r="H168" s="80"/>
      <c r="I168" s="77"/>
      <c r="J168" s="82" t="s">
        <v>23</v>
      </c>
      <c r="K168" s="81"/>
      <c r="L168" s="81"/>
      <c r="M168" s="81"/>
      <c r="N168" s="81"/>
      <c r="O168" s="81"/>
      <c r="P168" s="81"/>
      <c r="Q168" s="81"/>
      <c r="R168" s="81"/>
      <c r="S168" s="81"/>
      <c r="T168" s="81"/>
      <c r="U168" s="81"/>
      <c r="V168" s="81"/>
      <c r="W168" s="81"/>
      <c r="X168" s="81"/>
      <c r="Y168" s="81"/>
      <c r="Z168" s="79"/>
    </row>
    <row r="169" spans="1:27" ht="20.100000000000001" customHeight="1" x14ac:dyDescent="0.15">
      <c r="A169" s="55">
        <f>IFERROR(IF(AND($I153="する",AND(TRIM($I169)&lt;&gt;"", NOT(IFERROR(SEARCH("@",$I169),0)&gt;0))),1001,0),3)</f>
        <v>0</v>
      </c>
      <c r="B169" s="55"/>
      <c r="C169" s="74"/>
      <c r="D169" s="75">
        <v>9</v>
      </c>
      <c r="E169" s="50" t="s">
        <v>25</v>
      </c>
      <c r="I169" s="18"/>
      <c r="J169" s="18"/>
      <c r="K169" s="18"/>
      <c r="L169" s="18"/>
      <c r="M169" s="18"/>
      <c r="N169" s="18"/>
      <c r="O169" s="18"/>
      <c r="P169" s="18"/>
      <c r="Q169" s="35"/>
      <c r="R169" s="18"/>
      <c r="S169" s="18"/>
      <c r="T169" s="18"/>
      <c r="U169" s="18"/>
      <c r="V169" s="18"/>
      <c r="W169" s="18"/>
      <c r="X169" s="18"/>
      <c r="Y169" s="18"/>
      <c r="Z169" s="79"/>
    </row>
    <row r="170" spans="1:27" ht="20.100000000000001" customHeight="1" x14ac:dyDescent="0.15">
      <c r="A170" s="55"/>
      <c r="B170" s="55"/>
      <c r="C170" s="83"/>
      <c r="D170" s="80"/>
      <c r="E170" s="80"/>
      <c r="F170" s="80"/>
      <c r="G170" s="80"/>
      <c r="H170" s="80"/>
      <c r="I170" s="77"/>
      <c r="J170" s="88" t="s">
        <v>54</v>
      </c>
      <c r="K170" s="107"/>
      <c r="L170" s="81"/>
      <c r="M170" s="81"/>
      <c r="N170" s="81"/>
      <c r="O170" s="81"/>
      <c r="P170" s="81"/>
      <c r="Q170" s="108"/>
      <c r="R170" s="81"/>
      <c r="S170" s="81"/>
      <c r="T170" s="81"/>
      <c r="U170" s="81"/>
      <c r="V170" s="81"/>
      <c r="W170" s="81"/>
      <c r="X170" s="81"/>
      <c r="Y170" s="81"/>
      <c r="Z170" s="79"/>
    </row>
    <row r="171" spans="1:27" ht="20.100000000000001" customHeight="1" x14ac:dyDescent="0.15">
      <c r="A171" s="55"/>
      <c r="B171" s="55"/>
      <c r="C171" s="96"/>
      <c r="D171" s="97"/>
      <c r="E171" s="97"/>
      <c r="F171" s="97"/>
      <c r="G171" s="97"/>
      <c r="H171" s="97"/>
      <c r="I171" s="98"/>
      <c r="J171" s="98"/>
      <c r="K171" s="99"/>
      <c r="L171" s="98"/>
      <c r="M171" s="98"/>
      <c r="N171" s="98"/>
      <c r="O171" s="98"/>
      <c r="P171" s="98"/>
      <c r="Q171" s="98"/>
      <c r="R171" s="98"/>
      <c r="S171" s="98"/>
      <c r="T171" s="98"/>
      <c r="U171" s="98"/>
      <c r="V171" s="98"/>
      <c r="W171" s="98"/>
      <c r="X171" s="98"/>
      <c r="Y171" s="127"/>
      <c r="Z171" s="100"/>
      <c r="AA171" s="115"/>
    </row>
    <row r="172" spans="1:27" ht="20.100000000000001" customHeight="1" x14ac:dyDescent="0.15">
      <c r="A172" s="55"/>
      <c r="B172" s="55"/>
      <c r="C172" s="80"/>
      <c r="D172" s="80"/>
      <c r="E172" s="80"/>
      <c r="F172" s="80"/>
      <c r="G172" s="80"/>
      <c r="H172" s="80"/>
      <c r="I172" s="102"/>
      <c r="J172" s="102"/>
      <c r="K172" s="102"/>
      <c r="L172" s="102"/>
      <c r="M172" s="102"/>
      <c r="N172" s="102"/>
      <c r="O172" s="102"/>
      <c r="P172" s="102"/>
      <c r="Q172" s="102"/>
      <c r="R172" s="102"/>
      <c r="S172" s="102"/>
      <c r="T172" s="102"/>
      <c r="U172" s="102"/>
      <c r="V172" s="102"/>
      <c r="W172" s="102"/>
      <c r="X172" s="102"/>
      <c r="Y172" s="128"/>
      <c r="Z172" s="80"/>
      <c r="AA172" s="115"/>
    </row>
    <row r="173" spans="1:27" ht="20.100000000000001" customHeight="1" x14ac:dyDescent="0.15">
      <c r="A173" s="55"/>
      <c r="B173" s="55"/>
      <c r="C173" s="80"/>
      <c r="D173" s="80"/>
      <c r="E173" s="80"/>
      <c r="F173" s="80"/>
      <c r="G173" s="80"/>
      <c r="H173" s="80"/>
      <c r="I173" s="129"/>
      <c r="J173" s="102"/>
      <c r="K173" s="102"/>
      <c r="L173" s="102"/>
      <c r="M173" s="102"/>
      <c r="N173" s="128"/>
      <c r="O173" s="102"/>
      <c r="P173" s="102"/>
      <c r="Q173" s="102"/>
      <c r="R173" s="128"/>
      <c r="S173" s="102"/>
      <c r="T173" s="102"/>
      <c r="U173" s="102"/>
      <c r="V173" s="102"/>
      <c r="W173" s="102"/>
      <c r="X173" s="102"/>
      <c r="Y173" s="102"/>
      <c r="Z173" s="102"/>
      <c r="AA173" s="102"/>
    </row>
    <row r="174" spans="1:27" ht="20.100000000000001" customHeight="1" x14ac:dyDescent="0.15">
      <c r="A174" s="55"/>
      <c r="B174" s="55"/>
      <c r="C174" s="67" t="s">
        <v>309</v>
      </c>
      <c r="D174" s="68"/>
      <c r="E174" s="68"/>
      <c r="F174" s="68"/>
      <c r="G174" s="68"/>
      <c r="H174" s="69"/>
      <c r="I174" s="130"/>
      <c r="J174" s="131"/>
      <c r="K174" s="131"/>
      <c r="L174" s="131"/>
      <c r="M174" s="131"/>
      <c r="N174" s="131"/>
      <c r="O174" s="131"/>
      <c r="P174" s="131"/>
      <c r="Q174" s="131"/>
      <c r="R174" s="131"/>
      <c r="S174" s="131"/>
      <c r="T174" s="131"/>
      <c r="U174" s="131"/>
      <c r="V174" s="131"/>
      <c r="W174" s="131"/>
      <c r="X174" s="131"/>
      <c r="Y174" s="131"/>
      <c r="Z174" s="131"/>
    </row>
    <row r="175" spans="1:27" ht="20.100000000000001" customHeight="1" x14ac:dyDescent="0.15">
      <c r="A175" s="55"/>
      <c r="B175" s="55"/>
      <c r="C175" s="132"/>
      <c r="D175" s="133"/>
      <c r="E175" s="133"/>
      <c r="F175" s="133"/>
      <c r="G175" s="133"/>
      <c r="H175" s="133"/>
      <c r="Z175" s="95"/>
      <c r="AA175" s="91"/>
    </row>
    <row r="176" spans="1:27" ht="20.100000000000001" customHeight="1" x14ac:dyDescent="0.15">
      <c r="A176" s="55">
        <f>IFERROR(IF($I176="",1001,0),3)</f>
        <v>1001</v>
      </c>
      <c r="B176" s="55"/>
      <c r="C176" s="74"/>
      <c r="D176" s="75">
        <v>1</v>
      </c>
      <c r="E176" s="50" t="s">
        <v>67</v>
      </c>
      <c r="I176" s="17"/>
      <c r="J176" s="37"/>
      <c r="K176" s="37"/>
      <c r="L176" s="37"/>
      <c r="M176" s="37"/>
      <c r="N176" s="80" t="s">
        <v>47</v>
      </c>
      <c r="O176" s="80"/>
      <c r="P176" s="80"/>
      <c r="Q176" s="80"/>
      <c r="R176" s="80"/>
      <c r="S176" s="80"/>
      <c r="T176" s="2"/>
      <c r="U176" s="2"/>
      <c r="V176" s="80"/>
      <c r="W176" s="80"/>
      <c r="X176" s="80"/>
      <c r="Y176" s="80"/>
      <c r="Z176" s="79"/>
    </row>
    <row r="177" spans="1:27" ht="20.100000000000001" customHeight="1" x14ac:dyDescent="0.15">
      <c r="A177" s="55"/>
      <c r="B177" s="55"/>
      <c r="C177" s="83"/>
      <c r="D177" s="80"/>
      <c r="E177" s="80"/>
      <c r="F177" s="80"/>
      <c r="G177" s="80"/>
      <c r="H177" s="80"/>
      <c r="I177" s="77"/>
      <c r="J177" s="82"/>
      <c r="K177" s="81"/>
      <c r="L177" s="81"/>
      <c r="M177" s="81"/>
      <c r="N177" s="81"/>
      <c r="O177" s="81"/>
      <c r="P177" s="81"/>
      <c r="Q177" s="81"/>
      <c r="R177" s="81"/>
      <c r="S177" s="81"/>
      <c r="T177" s="3"/>
      <c r="U177" s="3"/>
      <c r="V177" s="81"/>
      <c r="W177" s="81"/>
      <c r="X177" s="81"/>
      <c r="Y177" s="81"/>
      <c r="Z177" s="79"/>
    </row>
    <row r="178" spans="1:27" ht="20.100000000000001" customHeight="1" x14ac:dyDescent="0.15">
      <c r="A178" s="55"/>
      <c r="B178" s="55"/>
      <c r="C178" s="74"/>
      <c r="D178" s="75">
        <v>2</v>
      </c>
      <c r="E178" s="50" t="s">
        <v>58</v>
      </c>
      <c r="I178" s="134"/>
      <c r="J178" s="134"/>
      <c r="K178" s="134"/>
      <c r="L178" s="134"/>
      <c r="M178" s="80"/>
      <c r="N178" s="80"/>
      <c r="O178" s="80"/>
      <c r="P178" s="80"/>
      <c r="Q178" s="80"/>
      <c r="R178" s="80"/>
      <c r="S178" s="80"/>
      <c r="T178" s="80"/>
      <c r="U178" s="80"/>
      <c r="V178" s="80"/>
      <c r="W178" s="80"/>
      <c r="X178" s="80"/>
      <c r="Z178" s="95"/>
    </row>
    <row r="179" spans="1:27" ht="20.100000000000001" customHeight="1" x14ac:dyDescent="0.15">
      <c r="A179" s="55"/>
      <c r="B179" s="55"/>
      <c r="C179" s="74"/>
      <c r="D179" s="95"/>
      <c r="E179" s="135"/>
      <c r="F179" s="72"/>
      <c r="G179" s="72"/>
      <c r="H179" s="136"/>
      <c r="I179" s="137" t="s">
        <v>73</v>
      </c>
      <c r="J179" s="138"/>
      <c r="K179" s="138"/>
      <c r="L179" s="138"/>
      <c r="M179" s="138"/>
      <c r="N179" s="139"/>
      <c r="O179" s="140" t="s">
        <v>69</v>
      </c>
      <c r="P179" s="141"/>
      <c r="Z179" s="95"/>
      <c r="AA179" s="83"/>
    </row>
    <row r="180" spans="1:27" ht="20.100000000000001" customHeight="1" x14ac:dyDescent="0.15">
      <c r="A180" s="55"/>
      <c r="B180" s="55"/>
      <c r="C180" s="74"/>
      <c r="D180" s="95"/>
      <c r="E180" s="96"/>
      <c r="F180" s="97"/>
      <c r="G180" s="97"/>
      <c r="H180" s="142"/>
      <c r="I180" s="143" t="s">
        <v>74</v>
      </c>
      <c r="J180" s="144"/>
      <c r="K180" s="144"/>
      <c r="L180" s="145" t="s">
        <v>75</v>
      </c>
      <c r="M180" s="144"/>
      <c r="N180" s="146"/>
      <c r="O180" s="143"/>
      <c r="P180" s="147"/>
      <c r="Z180" s="95"/>
      <c r="AA180" s="83"/>
    </row>
    <row r="181" spans="1:27" ht="20.100000000000001" customHeight="1" x14ac:dyDescent="0.15">
      <c r="A181" s="55">
        <f>IFERROR(IF(OR($I181="",$L181=""),1001,0),3)</f>
        <v>1001</v>
      </c>
      <c r="B181" s="267"/>
      <c r="C181" s="74"/>
      <c r="D181" s="75"/>
      <c r="E181" s="148" t="s">
        <v>71</v>
      </c>
      <c r="F181" s="149"/>
      <c r="G181" s="149"/>
      <c r="H181" s="150"/>
      <c r="I181" s="31"/>
      <c r="J181" s="15"/>
      <c r="K181" s="32"/>
      <c r="L181" s="14"/>
      <c r="M181" s="15"/>
      <c r="N181" s="16"/>
      <c r="O181" s="151">
        <f>$I181+$L181</f>
        <v>0</v>
      </c>
      <c r="P181" s="152"/>
      <c r="Y181" s="80"/>
      <c r="Z181" s="95"/>
    </row>
    <row r="182" spans="1:27" ht="20.100000000000001" customHeight="1" x14ac:dyDescent="0.15">
      <c r="A182" s="55">
        <f>IFERROR(IF(OR($I182="",$L182=""),1001,0),3)</f>
        <v>1001</v>
      </c>
      <c r="B182" s="267"/>
      <c r="C182" s="74"/>
      <c r="E182" s="153" t="s">
        <v>72</v>
      </c>
      <c r="F182" s="154"/>
      <c r="G182" s="154"/>
      <c r="H182" s="155"/>
      <c r="I182" s="21"/>
      <c r="J182" s="22"/>
      <c r="K182" s="23"/>
      <c r="L182" s="27"/>
      <c r="M182" s="22"/>
      <c r="N182" s="28"/>
      <c r="O182" s="156">
        <f t="shared" ref="O182:O183" si="0">$I182+$L182</f>
        <v>0</v>
      </c>
      <c r="P182" s="157"/>
      <c r="Y182" s="80"/>
      <c r="Z182" s="95"/>
    </row>
    <row r="183" spans="1:27" ht="20.100000000000001" customHeight="1" x14ac:dyDescent="0.15">
      <c r="A183" s="55">
        <f>IFERROR(IF(OR($I183="",$L183=""),1001,0),3)</f>
        <v>1001</v>
      </c>
      <c r="B183" s="267"/>
      <c r="C183" s="74"/>
      <c r="D183" s="75"/>
      <c r="E183" s="158" t="s">
        <v>70</v>
      </c>
      <c r="F183" s="159"/>
      <c r="G183" s="159"/>
      <c r="H183" s="160"/>
      <c r="I183" s="24"/>
      <c r="J183" s="25"/>
      <c r="K183" s="26"/>
      <c r="L183" s="29"/>
      <c r="M183" s="25"/>
      <c r="N183" s="30"/>
      <c r="O183" s="161">
        <f t="shared" si="0"/>
        <v>0</v>
      </c>
      <c r="P183" s="162"/>
      <c r="Y183" s="80"/>
      <c r="Z183" s="95"/>
    </row>
    <row r="184" spans="1:27" ht="20.100000000000001" customHeight="1" x14ac:dyDescent="0.15">
      <c r="A184" s="55"/>
      <c r="B184" s="55"/>
      <c r="C184" s="74"/>
      <c r="D184" s="75"/>
      <c r="E184" s="163" t="s">
        <v>68</v>
      </c>
      <c r="F184" s="164"/>
      <c r="G184" s="164"/>
      <c r="H184" s="165"/>
      <c r="I184" s="166">
        <f>SUM($I181:$I183)</f>
        <v>0</v>
      </c>
      <c r="J184" s="167"/>
      <c r="K184" s="168"/>
      <c r="L184" s="169">
        <f>SUM($L181:$L183)</f>
        <v>0</v>
      </c>
      <c r="M184" s="167"/>
      <c r="N184" s="170"/>
      <c r="O184" s="166">
        <f>SUM($O181:$O183)</f>
        <v>0</v>
      </c>
      <c r="P184" s="170"/>
      <c r="Y184" s="80"/>
      <c r="Z184" s="95"/>
    </row>
    <row r="185" spans="1:27" ht="20.100000000000001" customHeight="1" x14ac:dyDescent="0.15">
      <c r="A185" s="55"/>
      <c r="B185" s="55"/>
      <c r="C185" s="83"/>
      <c r="D185" s="80"/>
      <c r="E185" s="80"/>
      <c r="F185" s="80"/>
      <c r="G185" s="80"/>
      <c r="H185" s="80"/>
      <c r="I185" s="77"/>
      <c r="J185" s="82" t="s">
        <v>307</v>
      </c>
      <c r="K185" s="81"/>
      <c r="L185" s="81"/>
      <c r="M185" s="81"/>
      <c r="N185" s="81"/>
      <c r="O185" s="81"/>
      <c r="P185" s="81"/>
      <c r="Q185" s="81"/>
      <c r="R185" s="81"/>
      <c r="S185" s="81"/>
      <c r="T185" s="3"/>
      <c r="U185" s="3"/>
      <c r="V185" s="81"/>
      <c r="W185" s="81"/>
      <c r="X185" s="81"/>
      <c r="Y185" s="81"/>
      <c r="Z185" s="79"/>
    </row>
    <row r="186" spans="1:27" ht="20.100000000000001" customHeight="1" x14ac:dyDescent="0.15">
      <c r="A186" s="55">
        <f>IFERROR(IF($I186="",1001,0),3)</f>
        <v>1001</v>
      </c>
      <c r="B186" s="55"/>
      <c r="C186" s="74"/>
      <c r="D186" s="75">
        <v>3</v>
      </c>
      <c r="E186" s="50" t="s">
        <v>0</v>
      </c>
      <c r="I186" s="17"/>
      <c r="J186" s="17"/>
      <c r="K186" s="17"/>
      <c r="L186" s="17"/>
      <c r="M186" s="17"/>
      <c r="N186" s="80" t="s">
        <v>4</v>
      </c>
      <c r="O186" s="80"/>
      <c r="P186" s="80"/>
      <c r="Q186" s="80"/>
      <c r="R186" s="80"/>
      <c r="S186" s="80"/>
      <c r="T186" s="80"/>
      <c r="U186" s="80"/>
      <c r="V186" s="80"/>
      <c r="W186" s="80"/>
      <c r="X186" s="80"/>
      <c r="Y186" s="80"/>
      <c r="Z186" s="79"/>
    </row>
    <row r="187" spans="1:27" ht="45" customHeight="1" x14ac:dyDescent="0.15">
      <c r="A187" s="55"/>
      <c r="B187" s="55"/>
      <c r="C187" s="83"/>
      <c r="D187" s="80"/>
      <c r="E187" s="80"/>
      <c r="F187" s="80"/>
      <c r="G187" s="80"/>
      <c r="H187" s="80"/>
      <c r="I187" s="77"/>
      <c r="J187" s="105" t="s">
        <v>53</v>
      </c>
      <c r="K187" s="171"/>
      <c r="L187" s="171"/>
      <c r="M187" s="171"/>
      <c r="N187" s="171"/>
      <c r="O187" s="171"/>
      <c r="P187" s="171"/>
      <c r="Q187" s="171"/>
      <c r="R187" s="171"/>
      <c r="S187" s="171"/>
      <c r="T187" s="171"/>
      <c r="U187" s="171"/>
      <c r="V187" s="171"/>
      <c r="W187" s="171"/>
      <c r="X187" s="171"/>
      <c r="Y187" s="171"/>
      <c r="Z187" s="79"/>
    </row>
    <row r="188" spans="1:27" ht="20.100000000000001" customHeight="1" x14ac:dyDescent="0.15">
      <c r="A188" s="55">
        <f>IFERROR(IF($I188="",1001,0),3)</f>
        <v>1001</v>
      </c>
      <c r="B188" s="48"/>
      <c r="C188" s="74"/>
      <c r="D188" s="75">
        <v>4</v>
      </c>
      <c r="E188" s="50" t="s">
        <v>122</v>
      </c>
      <c r="I188" s="18"/>
      <c r="J188" s="18"/>
      <c r="K188" s="18"/>
      <c r="L188" s="18"/>
      <c r="M188" s="18"/>
      <c r="N188" s="80"/>
      <c r="O188" s="80"/>
      <c r="P188" s="80"/>
      <c r="Q188" s="80"/>
      <c r="R188" s="80"/>
      <c r="S188" s="80"/>
      <c r="T188" s="80"/>
      <c r="U188" s="80"/>
      <c r="V188" s="80"/>
      <c r="Z188" s="95"/>
    </row>
    <row r="189" spans="1:27" ht="20.100000000000001" customHeight="1" x14ac:dyDescent="0.15">
      <c r="A189" s="48"/>
      <c r="B189" s="48"/>
      <c r="C189" s="74"/>
      <c r="D189" s="75"/>
      <c r="E189" s="106"/>
      <c r="F189" s="80"/>
      <c r="G189" s="80"/>
      <c r="H189" s="80"/>
      <c r="I189" s="172"/>
      <c r="J189" s="92" t="s">
        <v>121</v>
      </c>
      <c r="K189" s="106"/>
      <c r="L189" s="106"/>
      <c r="M189" s="106"/>
      <c r="N189" s="106"/>
      <c r="O189" s="106"/>
      <c r="P189" s="106"/>
      <c r="Q189" s="106"/>
      <c r="R189" s="106"/>
      <c r="S189" s="106"/>
      <c r="T189" s="106"/>
      <c r="U189" s="106"/>
      <c r="V189" s="80"/>
      <c r="Z189" s="95"/>
    </row>
    <row r="190" spans="1:27" ht="20.100000000000001" customHeight="1" x14ac:dyDescent="0.15">
      <c r="A190" s="55">
        <f>IFERROR(IF($I190="",1001,0),3)</f>
        <v>1001</v>
      </c>
      <c r="B190" s="48"/>
      <c r="C190" s="74"/>
      <c r="D190" s="75">
        <v>5</v>
      </c>
      <c r="E190" s="50" t="s">
        <v>123</v>
      </c>
      <c r="I190" s="18"/>
      <c r="J190" s="18"/>
      <c r="K190" s="18"/>
      <c r="L190" s="18"/>
      <c r="M190" s="18"/>
      <c r="N190" s="80"/>
      <c r="O190" s="80"/>
      <c r="P190" s="80"/>
      <c r="Q190" s="80"/>
      <c r="R190" s="80"/>
      <c r="S190" s="80"/>
      <c r="T190" s="80"/>
      <c r="U190" s="80"/>
      <c r="V190" s="80"/>
      <c r="Z190" s="95"/>
    </row>
    <row r="191" spans="1:27" ht="20.100000000000001" customHeight="1" x14ac:dyDescent="0.15">
      <c r="A191" s="48"/>
      <c r="B191" s="48"/>
      <c r="C191" s="74"/>
      <c r="D191" s="75"/>
      <c r="E191" s="106" t="s">
        <v>124</v>
      </c>
      <c r="F191" s="80"/>
      <c r="G191" s="80"/>
      <c r="H191" s="80"/>
      <c r="I191" s="172"/>
      <c r="J191" s="92" t="s">
        <v>3</v>
      </c>
      <c r="K191" s="106"/>
      <c r="L191" s="106"/>
      <c r="M191" s="106"/>
      <c r="N191" s="106"/>
      <c r="O191" s="106"/>
      <c r="P191" s="106"/>
      <c r="Q191" s="106"/>
      <c r="R191" s="106"/>
      <c r="S191" s="106"/>
      <c r="T191" s="106"/>
      <c r="U191" s="106"/>
      <c r="V191" s="80"/>
      <c r="Z191" s="95"/>
    </row>
    <row r="192" spans="1:27" ht="20.100000000000001" customHeight="1" x14ac:dyDescent="0.15">
      <c r="A192" s="55">
        <f>IFERROR(IF($I192="",1001,0),3)</f>
        <v>1001</v>
      </c>
      <c r="B192" s="48"/>
      <c r="C192" s="74"/>
      <c r="D192" s="75">
        <v>6</v>
      </c>
      <c r="E192" s="50" t="s">
        <v>125</v>
      </c>
      <c r="I192" s="18"/>
      <c r="J192" s="18"/>
      <c r="K192" s="18"/>
      <c r="L192" s="18"/>
      <c r="M192" s="18"/>
      <c r="N192" s="80"/>
      <c r="O192" s="80"/>
      <c r="P192" s="80"/>
      <c r="Q192" s="80"/>
      <c r="R192" s="80"/>
      <c r="S192" s="80"/>
      <c r="T192" s="80"/>
      <c r="U192" s="80"/>
      <c r="V192" s="80"/>
      <c r="Z192" s="95"/>
    </row>
    <row r="193" spans="1:27" ht="20.100000000000001" customHeight="1" x14ac:dyDescent="0.15">
      <c r="A193" s="48"/>
      <c r="B193" s="48"/>
      <c r="C193" s="74"/>
      <c r="D193" s="75"/>
      <c r="E193" s="106" t="s">
        <v>124</v>
      </c>
      <c r="F193" s="80"/>
      <c r="G193" s="80"/>
      <c r="H193" s="80"/>
      <c r="I193" s="172"/>
      <c r="J193" s="92" t="s">
        <v>3</v>
      </c>
      <c r="K193" s="106"/>
      <c r="L193" s="106"/>
      <c r="M193" s="106"/>
      <c r="N193" s="106"/>
      <c r="O193" s="106"/>
      <c r="P193" s="106"/>
      <c r="Q193" s="106"/>
      <c r="R193" s="106"/>
      <c r="S193" s="106"/>
      <c r="T193" s="106"/>
      <c r="U193" s="106"/>
      <c r="V193" s="80"/>
      <c r="Z193" s="95"/>
    </row>
    <row r="194" spans="1:27" ht="20.100000000000001" customHeight="1" x14ac:dyDescent="0.15">
      <c r="A194" s="55">
        <f>IFERROR(IF($I194="",1001,0),3)</f>
        <v>1001</v>
      </c>
      <c r="B194" s="48"/>
      <c r="C194" s="74"/>
      <c r="D194" s="75">
        <v>7</v>
      </c>
      <c r="E194" s="50" t="s">
        <v>126</v>
      </c>
      <c r="I194" s="18"/>
      <c r="J194" s="18"/>
      <c r="K194" s="18"/>
      <c r="L194" s="18"/>
      <c r="M194" s="18"/>
      <c r="N194" s="80"/>
      <c r="O194" s="80"/>
      <c r="P194" s="80"/>
      <c r="Q194" s="80"/>
      <c r="R194" s="80"/>
      <c r="S194" s="80"/>
      <c r="T194" s="80"/>
      <c r="U194" s="80"/>
      <c r="V194" s="80"/>
      <c r="Z194" s="95"/>
    </row>
    <row r="195" spans="1:27" ht="20.100000000000001" customHeight="1" x14ac:dyDescent="0.15">
      <c r="A195" s="48"/>
      <c r="B195" s="48"/>
      <c r="C195" s="74"/>
      <c r="D195" s="75"/>
      <c r="E195" s="106"/>
      <c r="F195" s="80"/>
      <c r="G195" s="80"/>
      <c r="H195" s="80"/>
      <c r="I195" s="172"/>
      <c r="J195" s="92" t="s">
        <v>3</v>
      </c>
      <c r="K195" s="106"/>
      <c r="L195" s="106"/>
      <c r="M195" s="106"/>
      <c r="N195" s="106"/>
      <c r="O195" s="106"/>
      <c r="P195" s="106"/>
      <c r="Q195" s="106"/>
      <c r="R195" s="106"/>
      <c r="S195" s="106"/>
      <c r="T195" s="106"/>
      <c r="U195" s="106"/>
      <c r="V195" s="80"/>
      <c r="Z195" s="95"/>
    </row>
    <row r="196" spans="1:27" ht="20.100000000000001" customHeight="1" x14ac:dyDescent="0.15">
      <c r="A196" s="55">
        <f>IFERROR(IF($I196="",1001,0),3)</f>
        <v>1001</v>
      </c>
      <c r="B196" s="48"/>
      <c r="C196" s="74"/>
      <c r="D196" s="75">
        <v>8</v>
      </c>
      <c r="E196" s="50" t="s">
        <v>127</v>
      </c>
      <c r="I196" s="18"/>
      <c r="J196" s="18"/>
      <c r="K196" s="18"/>
      <c r="L196" s="18"/>
      <c r="M196" s="18"/>
      <c r="N196" s="80"/>
      <c r="O196" s="80"/>
      <c r="P196" s="80"/>
      <c r="Q196" s="80"/>
      <c r="R196" s="80"/>
      <c r="S196" s="80"/>
      <c r="T196" s="80"/>
      <c r="U196" s="80"/>
      <c r="V196" s="80"/>
      <c r="Z196" s="95"/>
    </row>
    <row r="197" spans="1:27" ht="20.100000000000001" customHeight="1" x14ac:dyDescent="0.15">
      <c r="A197" s="48"/>
      <c r="B197" s="48"/>
      <c r="C197" s="74"/>
      <c r="D197" s="75"/>
      <c r="E197" s="106"/>
      <c r="F197" s="80"/>
      <c r="G197" s="80"/>
      <c r="H197" s="80"/>
      <c r="I197" s="172"/>
      <c r="J197" s="92" t="s">
        <v>3</v>
      </c>
      <c r="K197" s="106"/>
      <c r="L197" s="106"/>
      <c r="M197" s="106"/>
      <c r="N197" s="106"/>
      <c r="O197" s="106"/>
      <c r="P197" s="106"/>
      <c r="Q197" s="106"/>
      <c r="R197" s="106"/>
      <c r="S197" s="106"/>
      <c r="T197" s="106"/>
      <c r="U197" s="106"/>
      <c r="V197" s="80"/>
      <c r="Z197" s="95"/>
    </row>
    <row r="198" spans="1:27" ht="20.100000000000001" customHeight="1" x14ac:dyDescent="0.15">
      <c r="A198" s="55"/>
      <c r="B198" s="55"/>
      <c r="C198" s="96"/>
      <c r="D198" s="97"/>
      <c r="E198" s="97"/>
      <c r="F198" s="97"/>
      <c r="G198" s="97"/>
      <c r="H198" s="97"/>
      <c r="I198" s="97"/>
      <c r="J198" s="98"/>
      <c r="K198" s="98"/>
      <c r="L198" s="98"/>
      <c r="M198" s="122"/>
      <c r="N198" s="98"/>
      <c r="O198" s="98"/>
      <c r="P198" s="122"/>
      <c r="Q198" s="98"/>
      <c r="R198" s="98"/>
      <c r="S198" s="98"/>
      <c r="T198" s="98"/>
      <c r="U198" s="98"/>
      <c r="V198" s="98"/>
      <c r="W198" s="98"/>
      <c r="X198" s="98"/>
      <c r="Y198" s="98"/>
      <c r="Z198" s="173"/>
      <c r="AA198" s="83"/>
    </row>
    <row r="199" spans="1:27" ht="20.100000000000001" customHeight="1" x14ac:dyDescent="0.15">
      <c r="A199" s="55"/>
      <c r="B199" s="55"/>
      <c r="C199" s="80"/>
      <c r="D199" s="80"/>
      <c r="E199" s="80"/>
      <c r="F199" s="80"/>
      <c r="G199" s="80"/>
      <c r="H199" s="80"/>
      <c r="I199" s="80"/>
      <c r="J199" s="102"/>
      <c r="K199" s="102"/>
      <c r="L199" s="102"/>
      <c r="M199" s="123"/>
      <c r="N199" s="102"/>
      <c r="O199" s="102"/>
      <c r="P199" s="123"/>
      <c r="Q199" s="102"/>
      <c r="R199" s="102"/>
      <c r="S199" s="102"/>
      <c r="T199" s="102"/>
      <c r="U199" s="102"/>
      <c r="V199" s="102"/>
      <c r="W199" s="102"/>
      <c r="X199" s="102"/>
      <c r="Y199" s="102"/>
      <c r="Z199" s="102"/>
      <c r="AA199" s="102"/>
    </row>
    <row r="200" spans="1:27" ht="20.100000000000001" customHeight="1" x14ac:dyDescent="0.15">
      <c r="A200" s="66"/>
      <c r="B200" s="55"/>
      <c r="C200" s="80"/>
      <c r="D200" s="80"/>
      <c r="E200" s="80"/>
      <c r="F200" s="80"/>
      <c r="G200" s="80"/>
      <c r="H200" s="80"/>
      <c r="I200" s="102"/>
      <c r="J200" s="80"/>
      <c r="K200" s="80"/>
      <c r="L200" s="114"/>
      <c r="M200" s="80"/>
      <c r="N200" s="80"/>
      <c r="O200" s="80"/>
      <c r="P200" s="80"/>
      <c r="Q200" s="80"/>
      <c r="R200" s="80"/>
      <c r="S200" s="80"/>
      <c r="T200" s="80"/>
      <c r="U200" s="80"/>
      <c r="V200" s="80"/>
      <c r="W200" s="80"/>
      <c r="X200" s="80"/>
      <c r="Y200" s="80"/>
      <c r="Z200" s="80"/>
    </row>
    <row r="201" spans="1:27" ht="20.100000000000001" customHeight="1" x14ac:dyDescent="0.15">
      <c r="A201" s="66"/>
      <c r="B201" s="55"/>
      <c r="C201" s="67" t="s">
        <v>5</v>
      </c>
      <c r="D201" s="68"/>
      <c r="E201" s="68"/>
      <c r="F201" s="68"/>
      <c r="G201" s="68"/>
      <c r="H201" s="68"/>
      <c r="I201" s="69"/>
      <c r="L201" s="103"/>
    </row>
    <row r="202" spans="1:27" ht="20.100000000000001" customHeight="1" x14ac:dyDescent="0.15">
      <c r="A202" s="66"/>
      <c r="B202" s="55"/>
      <c r="C202" s="70"/>
      <c r="D202" s="71"/>
      <c r="E202" s="71"/>
      <c r="F202" s="71"/>
      <c r="G202" s="71"/>
      <c r="H202" s="71"/>
      <c r="I202" s="71"/>
      <c r="J202" s="72"/>
      <c r="K202" s="72"/>
      <c r="L202" s="118"/>
      <c r="M202" s="118"/>
      <c r="N202" s="72"/>
      <c r="O202" s="72"/>
      <c r="P202" s="72"/>
      <c r="Q202" s="72"/>
      <c r="R202" s="72"/>
      <c r="S202" s="72"/>
      <c r="T202" s="72"/>
      <c r="U202" s="72"/>
      <c r="V202" s="72"/>
      <c r="W202" s="72"/>
      <c r="X202" s="72"/>
      <c r="Y202" s="72"/>
      <c r="Z202" s="73"/>
    </row>
    <row r="203" spans="1:27" ht="20.100000000000001" customHeight="1" x14ac:dyDescent="0.15">
      <c r="A203" s="55"/>
      <c r="B203" s="55"/>
      <c r="C203" s="74"/>
      <c r="D203" s="75">
        <v>1</v>
      </c>
      <c r="E203" s="50" t="s">
        <v>304</v>
      </c>
      <c r="I203" s="174"/>
      <c r="J203" s="174"/>
      <c r="K203" s="131"/>
      <c r="L203" s="80"/>
      <c r="N203" s="80"/>
      <c r="S203" s="80"/>
      <c r="T203" s="2"/>
      <c r="U203" s="2"/>
      <c r="V203" s="80"/>
      <c r="W203" s="80"/>
      <c r="X203" s="80"/>
      <c r="Y203" s="80"/>
      <c r="Z203" s="79"/>
    </row>
    <row r="204" spans="1:27" ht="20.100000000000001" customHeight="1" x14ac:dyDescent="0.15">
      <c r="A204" s="55">
        <f>IFERROR(IF($H204="",1001,0),3)</f>
        <v>1001</v>
      </c>
      <c r="B204" s="55"/>
      <c r="C204" s="74"/>
      <c r="D204" s="75"/>
      <c r="E204" s="175" t="s">
        <v>318</v>
      </c>
      <c r="F204" s="176"/>
      <c r="G204" s="177"/>
      <c r="H204" s="9"/>
      <c r="I204" s="10"/>
      <c r="J204" s="10"/>
      <c r="K204" s="11"/>
      <c r="L204" s="80" t="s">
        <v>319</v>
      </c>
      <c r="O204" s="80"/>
      <c r="S204" s="80"/>
      <c r="T204" s="2"/>
      <c r="U204" s="2"/>
      <c r="V204" s="80"/>
      <c r="W204" s="80"/>
      <c r="X204" s="80"/>
      <c r="Y204" s="80"/>
      <c r="Z204" s="79"/>
    </row>
    <row r="205" spans="1:27" ht="20.100000000000001" customHeight="1" x14ac:dyDescent="0.15">
      <c r="A205" s="55">
        <f>IFERROR(IF($H205="",1001,0),3)</f>
        <v>1001</v>
      </c>
      <c r="B205" s="55"/>
      <c r="C205" s="74"/>
      <c r="D205" s="75"/>
      <c r="E205" s="178" t="s">
        <v>306</v>
      </c>
      <c r="F205" s="179"/>
      <c r="G205" s="180"/>
      <c r="H205" s="268"/>
      <c r="I205" s="12"/>
      <c r="J205" s="12"/>
      <c r="K205" s="13"/>
      <c r="L205" s="80" t="s">
        <v>47</v>
      </c>
      <c r="M205" s="80"/>
      <c r="O205" s="80"/>
      <c r="S205" s="80"/>
      <c r="T205" s="2"/>
      <c r="U205" s="2"/>
      <c r="V205" s="80"/>
      <c r="W205" s="80"/>
      <c r="X205" s="80"/>
      <c r="Y205" s="80"/>
      <c r="Z205" s="79"/>
    </row>
    <row r="206" spans="1:27" ht="30" customHeight="1" x14ac:dyDescent="0.15">
      <c r="A206" s="55"/>
      <c r="B206" s="55"/>
      <c r="C206" s="74"/>
      <c r="D206" s="75"/>
      <c r="E206" s="181" t="s">
        <v>311</v>
      </c>
      <c r="H206" s="80"/>
      <c r="L206" s="80"/>
      <c r="O206" s="80"/>
      <c r="S206" s="80"/>
      <c r="T206" s="2"/>
      <c r="U206" s="2"/>
      <c r="V206" s="80"/>
      <c r="W206" s="80"/>
      <c r="X206" s="80"/>
      <c r="Y206" s="80"/>
      <c r="Z206" s="79"/>
    </row>
    <row r="207" spans="1:27" ht="20.100000000000001" customHeight="1" x14ac:dyDescent="0.15">
      <c r="A207" s="55"/>
      <c r="B207" s="55"/>
      <c r="C207" s="70"/>
      <c r="D207" s="75">
        <v>2</v>
      </c>
      <c r="E207" s="50" t="s">
        <v>310</v>
      </c>
      <c r="F207" s="71"/>
      <c r="G207" s="71"/>
      <c r="H207" s="71"/>
      <c r="I207" s="71"/>
      <c r="J207" s="80"/>
      <c r="K207" s="80"/>
      <c r="L207" s="182"/>
      <c r="M207" s="182"/>
      <c r="N207" s="129"/>
      <c r="O207" s="129"/>
      <c r="P207" s="124"/>
      <c r="Q207" s="124"/>
      <c r="R207" s="124"/>
      <c r="S207" s="129"/>
      <c r="T207" s="129"/>
      <c r="U207" s="129"/>
      <c r="V207" s="129"/>
      <c r="W207" s="129"/>
      <c r="X207" s="129"/>
      <c r="Y207" s="129"/>
      <c r="Z207" s="79"/>
      <c r="AA207" s="115"/>
    </row>
    <row r="208" spans="1:27" ht="30" customHeight="1" x14ac:dyDescent="0.15">
      <c r="A208" s="55"/>
      <c r="B208" s="55"/>
      <c r="C208" s="74"/>
      <c r="D208" s="75"/>
      <c r="E208" s="183" t="s">
        <v>314</v>
      </c>
      <c r="F208" s="183"/>
      <c r="G208" s="183"/>
      <c r="H208" s="183"/>
      <c r="I208" s="183"/>
      <c r="J208" s="183"/>
      <c r="K208" s="183"/>
      <c r="L208" s="183"/>
      <c r="M208" s="183"/>
      <c r="N208" s="183"/>
      <c r="O208" s="183"/>
      <c r="P208" s="183"/>
      <c r="Q208" s="183"/>
      <c r="R208" s="183"/>
      <c r="S208" s="183"/>
      <c r="T208" s="183"/>
      <c r="U208" s="183"/>
      <c r="V208" s="183"/>
      <c r="W208" s="183"/>
      <c r="X208" s="183"/>
      <c r="Y208" s="183"/>
      <c r="Z208" s="79"/>
    </row>
    <row r="209" spans="1:31" ht="20.100000000000001" customHeight="1" x14ac:dyDescent="0.15">
      <c r="A209" s="55"/>
      <c r="B209" s="55"/>
      <c r="C209" s="74"/>
      <c r="D209" s="75"/>
      <c r="E209" s="184"/>
      <c r="F209" s="185"/>
      <c r="G209" s="186"/>
      <c r="H209" s="187" t="s">
        <v>313</v>
      </c>
      <c r="I209" s="187"/>
      <c r="J209" s="187"/>
      <c r="K209" s="187"/>
      <c r="L209" s="187"/>
      <c r="M209" s="187"/>
      <c r="N209" s="187"/>
      <c r="O209" s="188"/>
      <c r="Y209" s="80"/>
      <c r="Z209" s="79"/>
      <c r="AB209" s="189" t="s">
        <v>76</v>
      </c>
      <c r="AC209" s="190" t="s">
        <v>77</v>
      </c>
    </row>
    <row r="210" spans="1:31" ht="20.100000000000001" customHeight="1" x14ac:dyDescent="0.15">
      <c r="A210" s="55">
        <f>IFERROR(IF(TRIM($H210)="",1001,0),3)</f>
        <v>1001</v>
      </c>
      <c r="B210" s="267"/>
      <c r="C210" s="74"/>
      <c r="D210" s="75"/>
      <c r="E210" s="175" t="s">
        <v>78</v>
      </c>
      <c r="F210" s="176"/>
      <c r="G210" s="191"/>
      <c r="H210" s="39"/>
      <c r="I210" s="40"/>
      <c r="J210" s="40"/>
      <c r="K210" s="40"/>
      <c r="L210" s="40"/>
      <c r="M210" s="40"/>
      <c r="N210" s="40"/>
      <c r="O210" s="41"/>
      <c r="Y210" s="80"/>
      <c r="Z210" s="79"/>
      <c r="AB210" s="192" t="str">
        <f>IF(TRIM($H210)&lt;&gt;"",LEFT($H210,4),"")</f>
        <v/>
      </c>
    </row>
    <row r="211" spans="1:31" ht="20.100000000000001" customHeight="1" x14ac:dyDescent="0.15">
      <c r="A211" s="55">
        <f>IFERROR(IF(COUNTIF($AB217:$AB296,"&gt;1")&lt;&gt;0,1001,0),3)</f>
        <v>0</v>
      </c>
      <c r="B211" s="267"/>
      <c r="C211" s="74"/>
      <c r="D211" s="75"/>
      <c r="E211" s="193" t="s">
        <v>79</v>
      </c>
      <c r="F211" s="194"/>
      <c r="G211" s="195"/>
      <c r="H211" s="45"/>
      <c r="I211" s="46"/>
      <c r="J211" s="46"/>
      <c r="K211" s="46"/>
      <c r="L211" s="46"/>
      <c r="M211" s="46"/>
      <c r="N211" s="46"/>
      <c r="O211" s="47"/>
      <c r="Y211" s="80"/>
      <c r="Z211" s="79"/>
      <c r="AB211" s="192" t="str">
        <f>IF(TRIM($H211)&lt;&gt;"",LEFT($H211,4),"")</f>
        <v/>
      </c>
      <c r="AC211" s="196" t="b">
        <f>AND($AB210="",$AB211&lt;&gt;"")</f>
        <v>0</v>
      </c>
    </row>
    <row r="212" spans="1:31" ht="20.100000000000001" customHeight="1" x14ac:dyDescent="0.15">
      <c r="A212" s="55">
        <f>IFERROR(IF(COUNTIF($AC211:$AC212,"TRUE")&lt;&gt;0,1001,0),3)</f>
        <v>0</v>
      </c>
      <c r="B212" s="267"/>
      <c r="C212" s="74"/>
      <c r="D212" s="75"/>
      <c r="E212" s="197" t="s">
        <v>80</v>
      </c>
      <c r="F212" s="198"/>
      <c r="G212" s="199"/>
      <c r="H212" s="42"/>
      <c r="I212" s="43"/>
      <c r="J212" s="43"/>
      <c r="K212" s="43"/>
      <c r="L212" s="43"/>
      <c r="M212" s="43"/>
      <c r="N212" s="43"/>
      <c r="O212" s="44"/>
      <c r="Y212" s="80"/>
      <c r="Z212" s="79"/>
      <c r="AB212" s="192" t="str">
        <f>IF(TRIM($H212)&lt;&gt;"",LEFT($H212,4),"")</f>
        <v/>
      </c>
      <c r="AC212" s="196" t="b">
        <f>AND(COUNTIF($AB$210:$AB212,"")&lt;&gt;0,$AB212&lt;&gt;"")</f>
        <v>0</v>
      </c>
    </row>
    <row r="213" spans="1:31" ht="20.100000000000001" customHeight="1" x14ac:dyDescent="0.15">
      <c r="A213" s="55"/>
      <c r="B213" s="55"/>
      <c r="C213" s="74"/>
      <c r="D213" s="75"/>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79"/>
    </row>
    <row r="214" spans="1:31" ht="20.100000000000001" customHeight="1" x14ac:dyDescent="0.15">
      <c r="A214" s="66"/>
      <c r="B214" s="55"/>
      <c r="C214" s="74"/>
      <c r="D214" s="75">
        <v>3</v>
      </c>
      <c r="E214" s="50" t="s">
        <v>312</v>
      </c>
      <c r="J214" s="81"/>
      <c r="K214" s="81"/>
      <c r="L214" s="121"/>
      <c r="M214" s="81"/>
      <c r="N214" s="81"/>
      <c r="O214" s="121"/>
      <c r="P214" s="81"/>
      <c r="Q214" s="81"/>
      <c r="R214" s="121"/>
      <c r="S214" s="81"/>
      <c r="T214" s="81"/>
      <c r="U214" s="81"/>
      <c r="V214" s="81"/>
      <c r="W214" s="81"/>
      <c r="X214" s="81"/>
      <c r="Y214" s="81"/>
      <c r="Z214" s="79"/>
    </row>
    <row r="215" spans="1:31" ht="20.100000000000001" customHeight="1" x14ac:dyDescent="0.15">
      <c r="A215" s="66"/>
      <c r="B215" s="55"/>
      <c r="C215" s="70"/>
      <c r="E215" s="183" t="s">
        <v>315</v>
      </c>
      <c r="F215" s="183"/>
      <c r="G215" s="183"/>
      <c r="H215" s="183"/>
      <c r="I215" s="183"/>
      <c r="J215" s="183"/>
      <c r="K215" s="183"/>
      <c r="L215" s="183"/>
      <c r="M215" s="183"/>
      <c r="N215" s="183"/>
      <c r="O215" s="183"/>
      <c r="P215" s="183"/>
      <c r="Q215" s="183"/>
      <c r="R215" s="183"/>
      <c r="S215" s="183"/>
      <c r="T215" s="183"/>
      <c r="U215" s="183"/>
      <c r="V215" s="183"/>
      <c r="W215" s="183"/>
      <c r="X215" s="183"/>
      <c r="Y215" s="183"/>
      <c r="Z215" s="79"/>
    </row>
    <row r="216" spans="1:31" ht="20.100000000000001" customHeight="1" x14ac:dyDescent="0.15">
      <c r="A216" s="66"/>
      <c r="B216" s="55"/>
      <c r="C216" s="70"/>
      <c r="D216" s="201"/>
      <c r="E216" s="202" t="s">
        <v>305</v>
      </c>
      <c r="F216" s="203"/>
      <c r="G216" s="204"/>
      <c r="H216" s="205" t="s">
        <v>104</v>
      </c>
      <c r="I216" s="187"/>
      <c r="J216" s="187"/>
      <c r="K216" s="187"/>
      <c r="L216" s="187"/>
      <c r="M216" s="187"/>
      <c r="N216" s="206"/>
      <c r="O216" s="207" t="s">
        <v>6</v>
      </c>
      <c r="P216" s="81"/>
      <c r="Q216" s="81"/>
      <c r="R216" s="121"/>
      <c r="S216" s="81"/>
      <c r="T216" s="81"/>
      <c r="U216" s="81"/>
      <c r="V216" s="81"/>
      <c r="W216" s="81"/>
      <c r="X216" s="81"/>
      <c r="Y216" s="81"/>
      <c r="Z216" s="79"/>
      <c r="AB216" s="189" t="s">
        <v>100</v>
      </c>
      <c r="AC216" s="189" t="s">
        <v>101</v>
      </c>
      <c r="AD216" s="189" t="s">
        <v>102</v>
      </c>
      <c r="AE216" s="189" t="s">
        <v>103</v>
      </c>
    </row>
    <row r="217" spans="1:31" ht="20.100000000000001" customHeight="1" x14ac:dyDescent="0.15">
      <c r="A217" s="66">
        <f>IFERROR(IF(OR(AND($AB217&lt;&gt;0,$AC217=0), AND($AB217=0,$AC217&lt;&gt;0)),1001,0),3)</f>
        <v>0</v>
      </c>
      <c r="B217" s="269"/>
      <c r="D217" s="201"/>
      <c r="E217" s="208" t="s">
        <v>105</v>
      </c>
      <c r="F217" s="209" t="s">
        <v>106</v>
      </c>
      <c r="G217" s="210"/>
      <c r="H217" s="211" t="s">
        <v>107</v>
      </c>
      <c r="I217" s="212" t="s">
        <v>108</v>
      </c>
      <c r="J217" s="213"/>
      <c r="K217" s="213"/>
      <c r="L217" s="213"/>
      <c r="M217" s="213"/>
      <c r="N217" s="214"/>
      <c r="O217" s="4"/>
      <c r="P217" s="81"/>
      <c r="Q217" s="81"/>
      <c r="R217" s="121"/>
      <c r="S217" s="81"/>
      <c r="T217" s="81"/>
      <c r="U217" s="81"/>
      <c r="V217" s="81"/>
      <c r="W217" s="81"/>
      <c r="X217" s="81"/>
      <c r="Y217" s="81"/>
      <c r="Z217" s="95"/>
      <c r="AB217" s="215">
        <f>COUNTIF($AB$210:$AB$212,$E217)</f>
        <v>0</v>
      </c>
      <c r="AC217" s="216">
        <f>COUNTIF($O217:$O223,"○")</f>
        <v>0</v>
      </c>
      <c r="AD217" s="217" t="b">
        <f>AND($AB217&lt;&gt;0,$AC217=0)</f>
        <v>0</v>
      </c>
      <c r="AE217" s="217" t="b">
        <f t="shared" ref="AE217:AE248" si="1">AND($AB217=0,$O217="○")</f>
        <v>0</v>
      </c>
    </row>
    <row r="218" spans="1:31" ht="20.100000000000001" customHeight="1" x14ac:dyDescent="0.15">
      <c r="B218" s="95"/>
      <c r="D218" s="201"/>
      <c r="E218" s="219"/>
      <c r="F218" s="220"/>
      <c r="G218" s="221"/>
      <c r="H218" s="222" t="s">
        <v>113</v>
      </c>
      <c r="I218" s="223" t="s">
        <v>109</v>
      </c>
      <c r="J218" s="224"/>
      <c r="K218" s="224"/>
      <c r="L218" s="224"/>
      <c r="M218" s="224"/>
      <c r="N218" s="225"/>
      <c r="O218" s="5"/>
      <c r="P218" s="81"/>
      <c r="Q218" s="81"/>
      <c r="R218" s="121"/>
      <c r="S218" s="81"/>
      <c r="T218" s="81"/>
      <c r="U218" s="81"/>
      <c r="V218" s="81"/>
      <c r="W218" s="81"/>
      <c r="X218" s="81"/>
      <c r="Y218" s="81"/>
      <c r="Z218" s="95"/>
      <c r="AB218" s="226">
        <f>AB217</f>
        <v>0</v>
      </c>
      <c r="AC218" s="227"/>
      <c r="AD218" s="226" t="b">
        <f>AD217</f>
        <v>0</v>
      </c>
      <c r="AE218" s="217" t="b">
        <f t="shared" si="1"/>
        <v>0</v>
      </c>
    </row>
    <row r="219" spans="1:31" ht="20.100000000000001" customHeight="1" x14ac:dyDescent="0.15">
      <c r="B219" s="95"/>
      <c r="D219" s="201"/>
      <c r="E219" s="219"/>
      <c r="F219" s="220"/>
      <c r="G219" s="221"/>
      <c r="H219" s="222" t="s">
        <v>114</v>
      </c>
      <c r="I219" s="223" t="s">
        <v>110</v>
      </c>
      <c r="J219" s="224"/>
      <c r="K219" s="224"/>
      <c r="L219" s="224"/>
      <c r="M219" s="224"/>
      <c r="N219" s="225"/>
      <c r="O219" s="5"/>
      <c r="P219" s="81"/>
      <c r="Q219" s="81"/>
      <c r="R219" s="121"/>
      <c r="S219" s="81"/>
      <c r="T219" s="81"/>
      <c r="U219" s="81"/>
      <c r="V219" s="81"/>
      <c r="W219" s="81"/>
      <c r="X219" s="81"/>
      <c r="Y219" s="81"/>
      <c r="Z219" s="95"/>
      <c r="AB219" s="226">
        <f t="shared" ref="AB219:AB222" si="2">AB218</f>
        <v>0</v>
      </c>
      <c r="AC219" s="227"/>
      <c r="AD219" s="226" t="b">
        <f t="shared" ref="AD219:AD222" si="3">AD218</f>
        <v>0</v>
      </c>
      <c r="AE219" s="217" t="b">
        <f t="shared" si="1"/>
        <v>0</v>
      </c>
    </row>
    <row r="220" spans="1:31" ht="20.100000000000001" customHeight="1" x14ac:dyDescent="0.15">
      <c r="B220" s="95"/>
      <c r="D220" s="201"/>
      <c r="E220" s="219"/>
      <c r="F220" s="220"/>
      <c r="G220" s="221"/>
      <c r="H220" s="222" t="s">
        <v>115</v>
      </c>
      <c r="I220" s="223" t="s">
        <v>111</v>
      </c>
      <c r="J220" s="224"/>
      <c r="K220" s="224"/>
      <c r="L220" s="224"/>
      <c r="M220" s="224"/>
      <c r="N220" s="225"/>
      <c r="O220" s="5"/>
      <c r="P220" s="81"/>
      <c r="Q220" s="81"/>
      <c r="R220" s="121"/>
      <c r="S220" s="81"/>
      <c r="T220" s="81"/>
      <c r="U220" s="81"/>
      <c r="V220" s="81"/>
      <c r="W220" s="81"/>
      <c r="X220" s="81"/>
      <c r="Y220" s="81"/>
      <c r="Z220" s="95"/>
      <c r="AB220" s="226">
        <f t="shared" si="2"/>
        <v>0</v>
      </c>
      <c r="AC220" s="227"/>
      <c r="AD220" s="226" t="b">
        <f t="shared" si="3"/>
        <v>0</v>
      </c>
      <c r="AE220" s="217" t="b">
        <f t="shared" si="1"/>
        <v>0</v>
      </c>
    </row>
    <row r="221" spans="1:31" ht="20.100000000000001" customHeight="1" x14ac:dyDescent="0.15">
      <c r="B221" s="95"/>
      <c r="D221" s="201"/>
      <c r="E221" s="219"/>
      <c r="F221" s="220"/>
      <c r="G221" s="221"/>
      <c r="H221" s="222" t="s">
        <v>116</v>
      </c>
      <c r="I221" s="223" t="s">
        <v>112</v>
      </c>
      <c r="J221" s="224"/>
      <c r="K221" s="224"/>
      <c r="L221" s="224"/>
      <c r="M221" s="224"/>
      <c r="N221" s="225"/>
      <c r="O221" s="5"/>
      <c r="P221" s="81"/>
      <c r="Q221" s="81"/>
      <c r="R221" s="121"/>
      <c r="S221" s="81"/>
      <c r="T221" s="81"/>
      <c r="U221" s="81"/>
      <c r="V221" s="81"/>
      <c r="W221" s="81"/>
      <c r="X221" s="81"/>
      <c r="Y221" s="81"/>
      <c r="Z221" s="95"/>
      <c r="AB221" s="226">
        <f t="shared" si="2"/>
        <v>0</v>
      </c>
      <c r="AC221" s="227"/>
      <c r="AD221" s="226" t="b">
        <f t="shared" si="3"/>
        <v>0</v>
      </c>
      <c r="AE221" s="217" t="b">
        <f t="shared" si="1"/>
        <v>0</v>
      </c>
    </row>
    <row r="222" spans="1:31" ht="20.100000000000001" customHeight="1" x14ac:dyDescent="0.15">
      <c r="B222" s="95"/>
      <c r="D222" s="201"/>
      <c r="E222" s="219"/>
      <c r="F222" s="220"/>
      <c r="G222" s="221"/>
      <c r="H222" s="222" t="s">
        <v>117</v>
      </c>
      <c r="I222" s="223" t="s">
        <v>118</v>
      </c>
      <c r="J222" s="224"/>
      <c r="K222" s="224"/>
      <c r="L222" s="224"/>
      <c r="M222" s="224"/>
      <c r="N222" s="225"/>
      <c r="O222" s="5"/>
      <c r="P222" s="81"/>
      <c r="Q222" s="81"/>
      <c r="R222" s="121"/>
      <c r="S222" s="81"/>
      <c r="T222" s="81"/>
      <c r="U222" s="81"/>
      <c r="V222" s="81"/>
      <c r="W222" s="81"/>
      <c r="X222" s="81"/>
      <c r="Y222" s="81"/>
      <c r="Z222" s="95"/>
      <c r="AB222" s="226">
        <f t="shared" si="2"/>
        <v>0</v>
      </c>
      <c r="AC222" s="227"/>
      <c r="AD222" s="226" t="b">
        <f t="shared" si="3"/>
        <v>0</v>
      </c>
      <c r="AE222" s="217" t="b">
        <f t="shared" si="1"/>
        <v>0</v>
      </c>
    </row>
    <row r="223" spans="1:31" ht="20.100000000000001" customHeight="1" x14ac:dyDescent="0.15">
      <c r="B223" s="95"/>
      <c r="D223" s="201"/>
      <c r="E223" s="228"/>
      <c r="F223" s="229"/>
      <c r="G223" s="230"/>
      <c r="H223" s="231" t="s">
        <v>120</v>
      </c>
      <c r="I223" s="232" t="s">
        <v>119</v>
      </c>
      <c r="J223" s="233"/>
      <c r="K223" s="233"/>
      <c r="L223" s="233"/>
      <c r="M223" s="233"/>
      <c r="N223" s="234"/>
      <c r="O223" s="6"/>
      <c r="P223" s="81"/>
      <c r="Q223" s="81"/>
      <c r="R223" s="121"/>
      <c r="S223" s="81"/>
      <c r="T223" s="81"/>
      <c r="U223" s="81"/>
      <c r="V223" s="81"/>
      <c r="W223" s="81"/>
      <c r="X223" s="81"/>
      <c r="Y223" s="81"/>
      <c r="Z223" s="95"/>
      <c r="AB223" s="226">
        <f>AB221</f>
        <v>0</v>
      </c>
      <c r="AC223" s="227"/>
      <c r="AD223" s="226" t="b">
        <f>AD221</f>
        <v>0</v>
      </c>
      <c r="AE223" s="217" t="b">
        <f t="shared" si="1"/>
        <v>0</v>
      </c>
    </row>
    <row r="224" spans="1:31" ht="20.100000000000001" customHeight="1" x14ac:dyDescent="0.15">
      <c r="A224" s="66">
        <f>IFERROR(IF(OR(AND($AB224&lt;&gt;0,$AC224=0), AND($AB224=0,$AC224&lt;&gt;0)),1001,0),3)</f>
        <v>0</v>
      </c>
      <c r="B224" s="269"/>
      <c r="D224" s="201"/>
      <c r="E224" s="208" t="s">
        <v>272</v>
      </c>
      <c r="F224" s="209" t="s">
        <v>273</v>
      </c>
      <c r="G224" s="210"/>
      <c r="H224" s="211" t="s">
        <v>135</v>
      </c>
      <c r="I224" s="212" t="s">
        <v>128</v>
      </c>
      <c r="J224" s="213"/>
      <c r="K224" s="213"/>
      <c r="L224" s="213"/>
      <c r="M224" s="213"/>
      <c r="N224" s="214"/>
      <c r="O224" s="4"/>
      <c r="P224" s="81"/>
      <c r="Q224" s="81"/>
      <c r="R224" s="121"/>
      <c r="S224" s="81"/>
      <c r="T224" s="81"/>
      <c r="U224" s="81"/>
      <c r="V224" s="81"/>
      <c r="W224" s="81"/>
      <c r="X224" s="81"/>
      <c r="Y224" s="81"/>
      <c r="Z224" s="95"/>
      <c r="AB224" s="215">
        <f>COUNTIF($AB$210:$AB$212,$E224)</f>
        <v>0</v>
      </c>
      <c r="AC224" s="216">
        <f>COUNTIF($O224:$O227,"○")</f>
        <v>0</v>
      </c>
      <c r="AD224" s="217" t="b">
        <f>AND($AB224&lt;&gt;0,$AC224=0)</f>
        <v>0</v>
      </c>
      <c r="AE224" s="217" t="b">
        <f t="shared" si="1"/>
        <v>0</v>
      </c>
    </row>
    <row r="225" spans="1:31" ht="20.100000000000001" customHeight="1" x14ac:dyDescent="0.15">
      <c r="B225" s="95"/>
      <c r="D225" s="201"/>
      <c r="E225" s="219"/>
      <c r="F225" s="220"/>
      <c r="G225" s="221"/>
      <c r="H225" s="222" t="s">
        <v>129</v>
      </c>
      <c r="I225" s="223" t="s">
        <v>130</v>
      </c>
      <c r="J225" s="224"/>
      <c r="K225" s="224"/>
      <c r="L225" s="224"/>
      <c r="M225" s="224"/>
      <c r="N225" s="225"/>
      <c r="O225" s="5"/>
      <c r="P225" s="81"/>
      <c r="Q225" s="81"/>
      <c r="R225" s="121"/>
      <c r="S225" s="81"/>
      <c r="T225" s="81"/>
      <c r="U225" s="81"/>
      <c r="V225" s="81"/>
      <c r="W225" s="81"/>
      <c r="X225" s="81"/>
      <c r="Y225" s="81"/>
      <c r="Z225" s="95"/>
      <c r="AB225" s="226">
        <f>AB224</f>
        <v>0</v>
      </c>
      <c r="AC225" s="227"/>
      <c r="AD225" s="226" t="b">
        <f>AD224</f>
        <v>0</v>
      </c>
      <c r="AE225" s="217" t="b">
        <f t="shared" si="1"/>
        <v>0</v>
      </c>
    </row>
    <row r="226" spans="1:31" ht="20.100000000000001" customHeight="1" x14ac:dyDescent="0.15">
      <c r="B226" s="95"/>
      <c r="D226" s="201"/>
      <c r="E226" s="219"/>
      <c r="F226" s="220"/>
      <c r="G226" s="221"/>
      <c r="H226" s="222" t="s">
        <v>131</v>
      </c>
      <c r="I226" s="223" t="s">
        <v>132</v>
      </c>
      <c r="J226" s="224"/>
      <c r="K226" s="224"/>
      <c r="L226" s="224"/>
      <c r="M226" s="224"/>
      <c r="N226" s="225"/>
      <c r="O226" s="5"/>
      <c r="P226" s="81"/>
      <c r="Q226" s="81"/>
      <c r="R226" s="121"/>
      <c r="S226" s="81"/>
      <c r="T226" s="81"/>
      <c r="U226" s="81"/>
      <c r="V226" s="81"/>
      <c r="W226" s="81"/>
      <c r="X226" s="81"/>
      <c r="Y226" s="81"/>
      <c r="Z226" s="95"/>
      <c r="AB226" s="226">
        <f t="shared" ref="AB226:AB227" si="4">AB225</f>
        <v>0</v>
      </c>
      <c r="AC226" s="227"/>
      <c r="AD226" s="226" t="b">
        <f t="shared" ref="AD226:AD227" si="5">AD225</f>
        <v>0</v>
      </c>
      <c r="AE226" s="217" t="b">
        <f t="shared" si="1"/>
        <v>0</v>
      </c>
    </row>
    <row r="227" spans="1:31" ht="20.100000000000001" customHeight="1" x14ac:dyDescent="0.15">
      <c r="B227" s="95"/>
      <c r="D227" s="201"/>
      <c r="E227" s="228"/>
      <c r="F227" s="229"/>
      <c r="G227" s="230"/>
      <c r="H227" s="222" t="s">
        <v>133</v>
      </c>
      <c r="I227" s="232" t="s">
        <v>134</v>
      </c>
      <c r="J227" s="233"/>
      <c r="K227" s="233"/>
      <c r="L227" s="233"/>
      <c r="M227" s="233"/>
      <c r="N227" s="234"/>
      <c r="O227" s="5"/>
      <c r="P227" s="81"/>
      <c r="Q227" s="81"/>
      <c r="R227" s="121"/>
      <c r="S227" s="81"/>
      <c r="T227" s="81"/>
      <c r="U227" s="81"/>
      <c r="V227" s="81"/>
      <c r="W227" s="81"/>
      <c r="X227" s="81"/>
      <c r="Y227" s="81"/>
      <c r="Z227" s="95"/>
      <c r="AB227" s="226">
        <f t="shared" si="4"/>
        <v>0</v>
      </c>
      <c r="AC227" s="227"/>
      <c r="AD227" s="226" t="b">
        <f t="shared" si="5"/>
        <v>0</v>
      </c>
      <c r="AE227" s="217" t="b">
        <f t="shared" si="1"/>
        <v>0</v>
      </c>
    </row>
    <row r="228" spans="1:31" ht="20.100000000000001" customHeight="1" x14ac:dyDescent="0.15">
      <c r="A228" s="66">
        <f>IFERROR(IF(OR(AND($AB228&lt;&gt;0,$AC228=0), AND($AB228=0,$AC228&lt;&gt;0)),1001,0),3)</f>
        <v>0</v>
      </c>
      <c r="B228" s="269"/>
      <c r="D228" s="201"/>
      <c r="E228" s="208" t="s">
        <v>274</v>
      </c>
      <c r="F228" s="209" t="s">
        <v>275</v>
      </c>
      <c r="G228" s="210"/>
      <c r="H228" s="211" t="s">
        <v>136</v>
      </c>
      <c r="I228" s="212" t="s">
        <v>137</v>
      </c>
      <c r="J228" s="213"/>
      <c r="K228" s="213"/>
      <c r="L228" s="213"/>
      <c r="M228" s="213"/>
      <c r="N228" s="214"/>
      <c r="O228" s="4"/>
      <c r="P228" s="81"/>
      <c r="Q228" s="81"/>
      <c r="R228" s="121"/>
      <c r="S228" s="81"/>
      <c r="T228" s="81"/>
      <c r="U228" s="81"/>
      <c r="V228" s="81"/>
      <c r="W228" s="81"/>
      <c r="X228" s="81"/>
      <c r="Y228" s="81"/>
      <c r="Z228" s="95"/>
      <c r="AB228" s="215">
        <f>COUNTIF($AB$210:$AB$212,$E228)</f>
        <v>0</v>
      </c>
      <c r="AC228" s="216">
        <f>COUNTIF($O228:$O232,"○")</f>
        <v>0</v>
      </c>
      <c r="AD228" s="217" t="b">
        <f>AND($AB228&lt;&gt;0,$AC228=0)</f>
        <v>0</v>
      </c>
      <c r="AE228" s="217" t="b">
        <f t="shared" si="1"/>
        <v>0</v>
      </c>
    </row>
    <row r="229" spans="1:31" ht="20.100000000000001" customHeight="1" x14ac:dyDescent="0.15">
      <c r="B229" s="95"/>
      <c r="D229" s="201"/>
      <c r="E229" s="219"/>
      <c r="F229" s="220"/>
      <c r="G229" s="221"/>
      <c r="H229" s="222" t="s">
        <v>138</v>
      </c>
      <c r="I229" s="223" t="s">
        <v>139</v>
      </c>
      <c r="J229" s="224"/>
      <c r="K229" s="224"/>
      <c r="L229" s="224"/>
      <c r="M229" s="224"/>
      <c r="N229" s="225"/>
      <c r="O229" s="5"/>
      <c r="P229" s="81"/>
      <c r="Q229" s="81"/>
      <c r="R229" s="121"/>
      <c r="S229" s="81"/>
      <c r="T229" s="81"/>
      <c r="U229" s="81"/>
      <c r="V229" s="81"/>
      <c r="W229" s="81"/>
      <c r="X229" s="81"/>
      <c r="Y229" s="81"/>
      <c r="Z229" s="95"/>
      <c r="AB229" s="226">
        <f>AB228</f>
        <v>0</v>
      </c>
      <c r="AC229" s="227"/>
      <c r="AD229" s="226" t="b">
        <f>AD228</f>
        <v>0</v>
      </c>
      <c r="AE229" s="217" t="b">
        <f t="shared" si="1"/>
        <v>0</v>
      </c>
    </row>
    <row r="230" spans="1:31" ht="20.100000000000001" customHeight="1" x14ac:dyDescent="0.15">
      <c r="B230" s="95"/>
      <c r="D230" s="201"/>
      <c r="E230" s="219"/>
      <c r="F230" s="220"/>
      <c r="G230" s="221"/>
      <c r="H230" s="222" t="s">
        <v>140</v>
      </c>
      <c r="I230" s="223" t="s">
        <v>141</v>
      </c>
      <c r="J230" s="224"/>
      <c r="K230" s="224"/>
      <c r="L230" s="224"/>
      <c r="M230" s="224"/>
      <c r="N230" s="225"/>
      <c r="O230" s="5"/>
      <c r="P230" s="81"/>
      <c r="Q230" s="81"/>
      <c r="R230" s="121"/>
      <c r="S230" s="81"/>
      <c r="T230" s="81"/>
      <c r="U230" s="81"/>
      <c r="V230" s="81"/>
      <c r="W230" s="81"/>
      <c r="X230" s="81"/>
      <c r="Y230" s="81"/>
      <c r="Z230" s="95"/>
      <c r="AB230" s="226">
        <f t="shared" ref="AB230:AB232" si="6">AB229</f>
        <v>0</v>
      </c>
      <c r="AC230" s="227"/>
      <c r="AD230" s="226" t="b">
        <f t="shared" ref="AD230:AD232" si="7">AD229</f>
        <v>0</v>
      </c>
      <c r="AE230" s="217" t="b">
        <f t="shared" si="1"/>
        <v>0</v>
      </c>
    </row>
    <row r="231" spans="1:31" ht="20.100000000000001" customHeight="1" x14ac:dyDescent="0.15">
      <c r="B231" s="95"/>
      <c r="D231" s="201"/>
      <c r="E231" s="219"/>
      <c r="F231" s="220"/>
      <c r="G231" s="221"/>
      <c r="H231" s="222" t="s">
        <v>142</v>
      </c>
      <c r="I231" s="223" t="s">
        <v>143</v>
      </c>
      <c r="J231" s="224"/>
      <c r="K231" s="224"/>
      <c r="L231" s="224"/>
      <c r="M231" s="224"/>
      <c r="N231" s="225"/>
      <c r="O231" s="5"/>
      <c r="P231" s="81"/>
      <c r="Q231" s="81"/>
      <c r="R231" s="121"/>
      <c r="S231" s="81"/>
      <c r="T231" s="81"/>
      <c r="U231" s="81"/>
      <c r="V231" s="81"/>
      <c r="W231" s="81"/>
      <c r="X231" s="81"/>
      <c r="Y231" s="81"/>
      <c r="Z231" s="95"/>
      <c r="AB231" s="226">
        <f t="shared" si="6"/>
        <v>0</v>
      </c>
      <c r="AC231" s="227"/>
      <c r="AD231" s="226" t="b">
        <f t="shared" si="7"/>
        <v>0</v>
      </c>
      <c r="AE231" s="217" t="b">
        <f t="shared" si="1"/>
        <v>0</v>
      </c>
    </row>
    <row r="232" spans="1:31" ht="20.100000000000001" customHeight="1" x14ac:dyDescent="0.15">
      <c r="B232" s="95"/>
      <c r="D232" s="201"/>
      <c r="E232" s="228"/>
      <c r="F232" s="229"/>
      <c r="G232" s="230"/>
      <c r="H232" s="222" t="s">
        <v>144</v>
      </c>
      <c r="I232" s="232" t="s">
        <v>145</v>
      </c>
      <c r="J232" s="233"/>
      <c r="K232" s="233"/>
      <c r="L232" s="233"/>
      <c r="M232" s="233"/>
      <c r="N232" s="234"/>
      <c r="O232" s="5"/>
      <c r="P232" s="81"/>
      <c r="Q232" s="81"/>
      <c r="R232" s="121"/>
      <c r="S232" s="81"/>
      <c r="T232" s="81"/>
      <c r="U232" s="81"/>
      <c r="V232" s="81"/>
      <c r="W232" s="81"/>
      <c r="X232" s="81"/>
      <c r="Y232" s="81"/>
      <c r="Z232" s="95"/>
      <c r="AB232" s="226">
        <f t="shared" si="6"/>
        <v>0</v>
      </c>
      <c r="AC232" s="227"/>
      <c r="AD232" s="226" t="b">
        <f t="shared" si="7"/>
        <v>0</v>
      </c>
      <c r="AE232" s="217" t="b">
        <f t="shared" si="1"/>
        <v>0</v>
      </c>
    </row>
    <row r="233" spans="1:31" ht="20.100000000000001" customHeight="1" x14ac:dyDescent="0.15">
      <c r="A233" s="66">
        <f>IFERROR(IF(OR(AND($AB233&lt;&gt;0,$AC233=0), AND($AB233=0,$AC233&lt;&gt;0)),1001,0),3)</f>
        <v>0</v>
      </c>
      <c r="B233" s="269"/>
      <c r="D233" s="201"/>
      <c r="E233" s="208" t="s">
        <v>276</v>
      </c>
      <c r="F233" s="209" t="s">
        <v>277</v>
      </c>
      <c r="G233" s="210"/>
      <c r="H233" s="211" t="s">
        <v>146</v>
      </c>
      <c r="I233" s="212" t="s">
        <v>147</v>
      </c>
      <c r="J233" s="213"/>
      <c r="K233" s="213"/>
      <c r="L233" s="213"/>
      <c r="M233" s="213"/>
      <c r="N233" s="214"/>
      <c r="O233" s="4"/>
      <c r="P233" s="81"/>
      <c r="Q233" s="81"/>
      <c r="R233" s="121"/>
      <c r="S233" s="81"/>
      <c r="T233" s="81"/>
      <c r="U233" s="81"/>
      <c r="V233" s="81"/>
      <c r="W233" s="81"/>
      <c r="X233" s="81"/>
      <c r="Y233" s="81"/>
      <c r="Z233" s="95"/>
      <c r="AB233" s="215">
        <f>COUNTIF($AB$210:$AB$212,$E233)</f>
        <v>0</v>
      </c>
      <c r="AC233" s="216">
        <f>COUNTIF($O233:$O239,"○")</f>
        <v>0</v>
      </c>
      <c r="AD233" s="217" t="b">
        <f>AND($AB233&lt;&gt;0,$AC233=0)</f>
        <v>0</v>
      </c>
      <c r="AE233" s="217" t="b">
        <f t="shared" si="1"/>
        <v>0</v>
      </c>
    </row>
    <row r="234" spans="1:31" ht="20.100000000000001" customHeight="1" x14ac:dyDescent="0.15">
      <c r="B234" s="95"/>
      <c r="D234" s="201"/>
      <c r="E234" s="219"/>
      <c r="F234" s="220"/>
      <c r="G234" s="221"/>
      <c r="H234" s="222" t="s">
        <v>148</v>
      </c>
      <c r="I234" s="223" t="s">
        <v>149</v>
      </c>
      <c r="J234" s="224"/>
      <c r="K234" s="224"/>
      <c r="L234" s="224"/>
      <c r="M234" s="224"/>
      <c r="N234" s="225"/>
      <c r="O234" s="5"/>
      <c r="P234" s="81"/>
      <c r="Q234" s="81"/>
      <c r="R234" s="121"/>
      <c r="S234" s="81"/>
      <c r="T234" s="81"/>
      <c r="U234" s="81"/>
      <c r="V234" s="81"/>
      <c r="W234" s="81"/>
      <c r="X234" s="81"/>
      <c r="Y234" s="81"/>
      <c r="Z234" s="95"/>
      <c r="AB234" s="226">
        <f>AB233</f>
        <v>0</v>
      </c>
      <c r="AC234" s="227"/>
      <c r="AD234" s="226" t="b">
        <f>AD233</f>
        <v>0</v>
      </c>
      <c r="AE234" s="217" t="b">
        <f t="shared" si="1"/>
        <v>0</v>
      </c>
    </row>
    <row r="235" spans="1:31" ht="20.100000000000001" customHeight="1" x14ac:dyDescent="0.15">
      <c r="B235" s="95"/>
      <c r="D235" s="201"/>
      <c r="E235" s="219"/>
      <c r="F235" s="220"/>
      <c r="G235" s="221"/>
      <c r="H235" s="222" t="s">
        <v>150</v>
      </c>
      <c r="I235" s="223" t="s">
        <v>151</v>
      </c>
      <c r="J235" s="224"/>
      <c r="K235" s="224"/>
      <c r="L235" s="224"/>
      <c r="M235" s="224"/>
      <c r="N235" s="225"/>
      <c r="O235" s="5"/>
      <c r="P235" s="81"/>
      <c r="Q235" s="81"/>
      <c r="R235" s="121"/>
      <c r="S235" s="81"/>
      <c r="T235" s="81"/>
      <c r="U235" s="81"/>
      <c r="V235" s="81"/>
      <c r="W235" s="81"/>
      <c r="X235" s="81"/>
      <c r="Y235" s="81"/>
      <c r="Z235" s="95"/>
      <c r="AB235" s="226">
        <f t="shared" ref="AB235:AB238" si="8">AB234</f>
        <v>0</v>
      </c>
      <c r="AC235" s="227"/>
      <c r="AD235" s="226" t="b">
        <f t="shared" ref="AD235:AD238" si="9">AD234</f>
        <v>0</v>
      </c>
      <c r="AE235" s="217" t="b">
        <f t="shared" si="1"/>
        <v>0</v>
      </c>
    </row>
    <row r="236" spans="1:31" ht="20.100000000000001" customHeight="1" x14ac:dyDescent="0.15">
      <c r="B236" s="95"/>
      <c r="D236" s="201"/>
      <c r="E236" s="219"/>
      <c r="F236" s="220"/>
      <c r="G236" s="221"/>
      <c r="H236" s="222" t="s">
        <v>152</v>
      </c>
      <c r="I236" s="223" t="s">
        <v>153</v>
      </c>
      <c r="J236" s="224"/>
      <c r="K236" s="224"/>
      <c r="L236" s="224"/>
      <c r="M236" s="224"/>
      <c r="N236" s="225"/>
      <c r="O236" s="5"/>
      <c r="P236" s="81"/>
      <c r="Q236" s="81"/>
      <c r="R236" s="121"/>
      <c r="S236" s="81"/>
      <c r="T236" s="81"/>
      <c r="U236" s="81"/>
      <c r="V236" s="81"/>
      <c r="W236" s="81"/>
      <c r="X236" s="81"/>
      <c r="Y236" s="81"/>
      <c r="Z236" s="95"/>
      <c r="AB236" s="226">
        <f t="shared" si="8"/>
        <v>0</v>
      </c>
      <c r="AC236" s="227"/>
      <c r="AD236" s="226" t="b">
        <f t="shared" si="9"/>
        <v>0</v>
      </c>
      <c r="AE236" s="217" t="b">
        <f t="shared" si="1"/>
        <v>0</v>
      </c>
    </row>
    <row r="237" spans="1:31" ht="20.100000000000001" customHeight="1" x14ac:dyDescent="0.15">
      <c r="B237" s="95"/>
      <c r="D237" s="201"/>
      <c r="E237" s="219"/>
      <c r="F237" s="220"/>
      <c r="G237" s="221"/>
      <c r="H237" s="222" t="s">
        <v>154</v>
      </c>
      <c r="I237" s="223" t="s">
        <v>155</v>
      </c>
      <c r="J237" s="224"/>
      <c r="K237" s="224"/>
      <c r="L237" s="224"/>
      <c r="M237" s="224"/>
      <c r="N237" s="225"/>
      <c r="O237" s="5"/>
      <c r="P237" s="81"/>
      <c r="Q237" s="81"/>
      <c r="R237" s="121"/>
      <c r="S237" s="81"/>
      <c r="T237" s="81"/>
      <c r="U237" s="81"/>
      <c r="V237" s="81"/>
      <c r="W237" s="81"/>
      <c r="X237" s="81"/>
      <c r="Y237" s="81"/>
      <c r="Z237" s="95"/>
      <c r="AB237" s="226">
        <f t="shared" si="8"/>
        <v>0</v>
      </c>
      <c r="AC237" s="227"/>
      <c r="AD237" s="226" t="b">
        <f t="shared" si="9"/>
        <v>0</v>
      </c>
      <c r="AE237" s="217" t="b">
        <f t="shared" si="1"/>
        <v>0</v>
      </c>
    </row>
    <row r="238" spans="1:31" ht="20.100000000000001" customHeight="1" x14ac:dyDescent="0.15">
      <c r="B238" s="95"/>
      <c r="D238" s="201"/>
      <c r="E238" s="219"/>
      <c r="F238" s="220"/>
      <c r="G238" s="221"/>
      <c r="H238" s="222" t="s">
        <v>156</v>
      </c>
      <c r="I238" s="223" t="s">
        <v>157</v>
      </c>
      <c r="J238" s="224"/>
      <c r="K238" s="224"/>
      <c r="L238" s="224"/>
      <c r="M238" s="224"/>
      <c r="N238" s="225"/>
      <c r="O238" s="5"/>
      <c r="P238" s="81"/>
      <c r="Q238" s="81"/>
      <c r="R238" s="121"/>
      <c r="S238" s="81"/>
      <c r="T238" s="81"/>
      <c r="U238" s="81"/>
      <c r="V238" s="81"/>
      <c r="W238" s="81"/>
      <c r="X238" s="81"/>
      <c r="Y238" s="81"/>
      <c r="Z238" s="95"/>
      <c r="AB238" s="226">
        <f t="shared" si="8"/>
        <v>0</v>
      </c>
      <c r="AC238" s="227"/>
      <c r="AD238" s="226" t="b">
        <f t="shared" si="9"/>
        <v>0</v>
      </c>
      <c r="AE238" s="217" t="b">
        <f t="shared" si="1"/>
        <v>0</v>
      </c>
    </row>
    <row r="239" spans="1:31" ht="20.100000000000001" customHeight="1" x14ac:dyDescent="0.15">
      <c r="B239" s="95"/>
      <c r="D239" s="201"/>
      <c r="E239" s="228"/>
      <c r="F239" s="229"/>
      <c r="G239" s="230"/>
      <c r="H239" s="231" t="s">
        <v>158</v>
      </c>
      <c r="I239" s="232" t="s">
        <v>159</v>
      </c>
      <c r="J239" s="233"/>
      <c r="K239" s="233"/>
      <c r="L239" s="233"/>
      <c r="M239" s="233"/>
      <c r="N239" s="234"/>
      <c r="O239" s="6"/>
      <c r="P239" s="81"/>
      <c r="Q239" s="81"/>
      <c r="R239" s="121"/>
      <c r="S239" s="81"/>
      <c r="T239" s="81"/>
      <c r="U239" s="81"/>
      <c r="V239" s="81"/>
      <c r="W239" s="81"/>
      <c r="X239" s="81"/>
      <c r="Y239" s="81"/>
      <c r="Z239" s="95"/>
      <c r="AB239" s="226">
        <f>AB237</f>
        <v>0</v>
      </c>
      <c r="AC239" s="227"/>
      <c r="AD239" s="226" t="b">
        <f>AD237</f>
        <v>0</v>
      </c>
      <c r="AE239" s="217" t="b">
        <f t="shared" si="1"/>
        <v>0</v>
      </c>
    </row>
    <row r="240" spans="1:31" ht="20.100000000000001" customHeight="1" x14ac:dyDescent="0.15">
      <c r="A240" s="66">
        <f>IFERROR(IF(OR(AND($AB240&lt;&gt;0,$AC240=0), AND($AB240=0,$AC240&lt;&gt;0)),1001,0),3)</f>
        <v>0</v>
      </c>
      <c r="B240" s="269"/>
      <c r="D240" s="201"/>
      <c r="E240" s="208" t="s">
        <v>278</v>
      </c>
      <c r="F240" s="209" t="s">
        <v>279</v>
      </c>
      <c r="G240" s="210"/>
      <c r="H240" s="211" t="s">
        <v>160</v>
      </c>
      <c r="I240" s="212" t="s">
        <v>161</v>
      </c>
      <c r="J240" s="213"/>
      <c r="K240" s="213"/>
      <c r="L240" s="213"/>
      <c r="M240" s="213"/>
      <c r="N240" s="214"/>
      <c r="O240" s="4"/>
      <c r="P240" s="81"/>
      <c r="Q240" s="81"/>
      <c r="R240" s="121"/>
      <c r="S240" s="81"/>
      <c r="T240" s="81"/>
      <c r="U240" s="81"/>
      <c r="V240" s="81"/>
      <c r="W240" s="81"/>
      <c r="X240" s="81"/>
      <c r="Y240" s="81"/>
      <c r="Z240" s="95"/>
      <c r="AB240" s="215">
        <f>COUNTIF($AB$210:$AB$212,$E240)</f>
        <v>0</v>
      </c>
      <c r="AC240" s="216">
        <f>COUNTIF($O240:$O245,"○")</f>
        <v>0</v>
      </c>
      <c r="AD240" s="217" t="b">
        <f>AND($AB240&lt;&gt;0,$AC240=0)</f>
        <v>0</v>
      </c>
      <c r="AE240" s="217" t="b">
        <f t="shared" si="1"/>
        <v>0</v>
      </c>
    </row>
    <row r="241" spans="1:31" ht="20.100000000000001" customHeight="1" x14ac:dyDescent="0.15">
      <c r="B241" s="95"/>
      <c r="D241" s="201"/>
      <c r="E241" s="219"/>
      <c r="F241" s="220"/>
      <c r="G241" s="221"/>
      <c r="H241" s="222" t="s">
        <v>162</v>
      </c>
      <c r="I241" s="223" t="s">
        <v>163</v>
      </c>
      <c r="J241" s="224"/>
      <c r="K241" s="224"/>
      <c r="L241" s="224"/>
      <c r="M241" s="224"/>
      <c r="N241" s="225"/>
      <c r="O241" s="5"/>
      <c r="P241" s="81"/>
      <c r="Q241" s="81"/>
      <c r="R241" s="121"/>
      <c r="S241" s="81"/>
      <c r="T241" s="81"/>
      <c r="U241" s="81"/>
      <c r="V241" s="81"/>
      <c r="W241" s="81"/>
      <c r="X241" s="81"/>
      <c r="Y241" s="81"/>
      <c r="Z241" s="95"/>
      <c r="AB241" s="226">
        <f>AB240</f>
        <v>0</v>
      </c>
      <c r="AC241" s="227"/>
      <c r="AD241" s="226" t="b">
        <f>AD240</f>
        <v>0</v>
      </c>
      <c r="AE241" s="217" t="b">
        <f t="shared" si="1"/>
        <v>0</v>
      </c>
    </row>
    <row r="242" spans="1:31" ht="20.100000000000001" customHeight="1" x14ac:dyDescent="0.15">
      <c r="B242" s="95"/>
      <c r="D242" s="201"/>
      <c r="E242" s="219"/>
      <c r="F242" s="220"/>
      <c r="G242" s="221"/>
      <c r="H242" s="222" t="s">
        <v>164</v>
      </c>
      <c r="I242" s="223" t="s">
        <v>165</v>
      </c>
      <c r="J242" s="224"/>
      <c r="K242" s="224"/>
      <c r="L242" s="224"/>
      <c r="M242" s="224"/>
      <c r="N242" s="225"/>
      <c r="O242" s="5"/>
      <c r="P242" s="81"/>
      <c r="Q242" s="81"/>
      <c r="R242" s="121"/>
      <c r="S242" s="81"/>
      <c r="T242" s="81"/>
      <c r="U242" s="81"/>
      <c r="V242" s="81"/>
      <c r="W242" s="81"/>
      <c r="X242" s="81"/>
      <c r="Y242" s="81"/>
      <c r="Z242" s="95"/>
      <c r="AB242" s="226">
        <f t="shared" ref="AB242:AB245" si="10">AB241</f>
        <v>0</v>
      </c>
      <c r="AC242" s="227"/>
      <c r="AD242" s="226" t="b">
        <f t="shared" ref="AD242:AD245" si="11">AD241</f>
        <v>0</v>
      </c>
      <c r="AE242" s="217" t="b">
        <f t="shared" si="1"/>
        <v>0</v>
      </c>
    </row>
    <row r="243" spans="1:31" ht="20.100000000000001" customHeight="1" x14ac:dyDescent="0.15">
      <c r="B243" s="95"/>
      <c r="D243" s="201"/>
      <c r="E243" s="219"/>
      <c r="F243" s="220"/>
      <c r="G243" s="221"/>
      <c r="H243" s="222" t="s">
        <v>166</v>
      </c>
      <c r="I243" s="223" t="s">
        <v>167</v>
      </c>
      <c r="J243" s="224"/>
      <c r="K243" s="224"/>
      <c r="L243" s="224"/>
      <c r="M243" s="224"/>
      <c r="N243" s="225"/>
      <c r="O243" s="5"/>
      <c r="P243" s="81"/>
      <c r="Q243" s="81"/>
      <c r="R243" s="121"/>
      <c r="S243" s="81"/>
      <c r="T243" s="81"/>
      <c r="U243" s="81"/>
      <c r="V243" s="81"/>
      <c r="W243" s="81"/>
      <c r="X243" s="81"/>
      <c r="Y243" s="81"/>
      <c r="Z243" s="95"/>
      <c r="AB243" s="226">
        <f t="shared" si="10"/>
        <v>0</v>
      </c>
      <c r="AC243" s="227"/>
      <c r="AD243" s="226" t="b">
        <f t="shared" si="11"/>
        <v>0</v>
      </c>
      <c r="AE243" s="217" t="b">
        <f t="shared" si="1"/>
        <v>0</v>
      </c>
    </row>
    <row r="244" spans="1:31" ht="20.100000000000001" customHeight="1" x14ac:dyDescent="0.15">
      <c r="B244" s="95"/>
      <c r="D244" s="201"/>
      <c r="E244" s="219"/>
      <c r="F244" s="220"/>
      <c r="G244" s="221"/>
      <c r="H244" s="222" t="s">
        <v>168</v>
      </c>
      <c r="I244" s="223" t="s">
        <v>169</v>
      </c>
      <c r="J244" s="224"/>
      <c r="K244" s="224"/>
      <c r="L244" s="224"/>
      <c r="M244" s="224"/>
      <c r="N244" s="225"/>
      <c r="O244" s="5"/>
      <c r="P244" s="81"/>
      <c r="Q244" s="81"/>
      <c r="R244" s="121"/>
      <c r="S244" s="81"/>
      <c r="T244" s="81"/>
      <c r="U244" s="81"/>
      <c r="V244" s="81"/>
      <c r="W244" s="81"/>
      <c r="X244" s="81"/>
      <c r="Y244" s="81"/>
      <c r="Z244" s="95"/>
      <c r="AB244" s="226">
        <f t="shared" si="10"/>
        <v>0</v>
      </c>
      <c r="AC244" s="227"/>
      <c r="AD244" s="226" t="b">
        <f t="shared" si="11"/>
        <v>0</v>
      </c>
      <c r="AE244" s="217" t="b">
        <f t="shared" si="1"/>
        <v>0</v>
      </c>
    </row>
    <row r="245" spans="1:31" ht="20.100000000000001" customHeight="1" x14ac:dyDescent="0.15">
      <c r="B245" s="95"/>
      <c r="D245" s="201"/>
      <c r="E245" s="228"/>
      <c r="F245" s="229"/>
      <c r="G245" s="230"/>
      <c r="H245" s="222" t="s">
        <v>170</v>
      </c>
      <c r="I245" s="232" t="s">
        <v>171</v>
      </c>
      <c r="J245" s="233"/>
      <c r="K245" s="233"/>
      <c r="L245" s="233"/>
      <c r="M245" s="233"/>
      <c r="N245" s="234"/>
      <c r="O245" s="5"/>
      <c r="P245" s="81"/>
      <c r="Q245" s="81"/>
      <c r="R245" s="121"/>
      <c r="S245" s="81"/>
      <c r="T245" s="81"/>
      <c r="U245" s="81"/>
      <c r="V245" s="81"/>
      <c r="W245" s="81"/>
      <c r="X245" s="81"/>
      <c r="Y245" s="81"/>
      <c r="Z245" s="95"/>
      <c r="AB245" s="226">
        <f t="shared" si="10"/>
        <v>0</v>
      </c>
      <c r="AC245" s="227"/>
      <c r="AD245" s="226" t="b">
        <f t="shared" si="11"/>
        <v>0</v>
      </c>
      <c r="AE245" s="217" t="b">
        <f t="shared" si="1"/>
        <v>0</v>
      </c>
    </row>
    <row r="246" spans="1:31" ht="20.100000000000001" customHeight="1" x14ac:dyDescent="0.15">
      <c r="A246" s="66">
        <f>IFERROR(IF(OR(AND($AB246&lt;&gt;0,$AC246=0), AND($AB246=0,$AC246&lt;&gt;0)),1001,0),3)</f>
        <v>0</v>
      </c>
      <c r="B246" s="269"/>
      <c r="D246" s="201"/>
      <c r="E246" s="208" t="s">
        <v>280</v>
      </c>
      <c r="F246" s="209" t="s">
        <v>281</v>
      </c>
      <c r="G246" s="210"/>
      <c r="H246" s="211" t="s">
        <v>172</v>
      </c>
      <c r="I246" s="212" t="s">
        <v>173</v>
      </c>
      <c r="J246" s="213"/>
      <c r="K246" s="213"/>
      <c r="L246" s="213"/>
      <c r="M246" s="213"/>
      <c r="N246" s="214"/>
      <c r="O246" s="4"/>
      <c r="P246" s="81"/>
      <c r="Q246" s="81"/>
      <c r="R246" s="121"/>
      <c r="S246" s="81"/>
      <c r="T246" s="81"/>
      <c r="U246" s="81"/>
      <c r="V246" s="81"/>
      <c r="W246" s="81"/>
      <c r="X246" s="81"/>
      <c r="Y246" s="81"/>
      <c r="Z246" s="95"/>
      <c r="AB246" s="215">
        <f>COUNTIF($AB$210:$AB$212,$E246)</f>
        <v>0</v>
      </c>
      <c r="AC246" s="216">
        <f>COUNTIF($O246:$O250,"○")</f>
        <v>0</v>
      </c>
      <c r="AD246" s="217" t="b">
        <f>AND($AB246&lt;&gt;0,$AC246=0)</f>
        <v>0</v>
      </c>
      <c r="AE246" s="217" t="b">
        <f t="shared" si="1"/>
        <v>0</v>
      </c>
    </row>
    <row r="247" spans="1:31" ht="20.100000000000001" customHeight="1" x14ac:dyDescent="0.15">
      <c r="B247" s="95"/>
      <c r="D247" s="201"/>
      <c r="E247" s="219"/>
      <c r="F247" s="220"/>
      <c r="G247" s="221"/>
      <c r="H247" s="222" t="s">
        <v>174</v>
      </c>
      <c r="I247" s="223" t="s">
        <v>175</v>
      </c>
      <c r="J247" s="224"/>
      <c r="K247" s="224"/>
      <c r="L247" s="224"/>
      <c r="M247" s="224"/>
      <c r="N247" s="225"/>
      <c r="O247" s="5"/>
      <c r="P247" s="81"/>
      <c r="Q247" s="81"/>
      <c r="R247" s="121"/>
      <c r="S247" s="81"/>
      <c r="T247" s="81"/>
      <c r="U247" s="81"/>
      <c r="V247" s="81"/>
      <c r="W247" s="81"/>
      <c r="X247" s="81"/>
      <c r="Y247" s="81"/>
      <c r="Z247" s="95"/>
      <c r="AB247" s="226">
        <f>AB246</f>
        <v>0</v>
      </c>
      <c r="AC247" s="227"/>
      <c r="AD247" s="226" t="b">
        <f>AD246</f>
        <v>0</v>
      </c>
      <c r="AE247" s="217" t="b">
        <f t="shared" si="1"/>
        <v>0</v>
      </c>
    </row>
    <row r="248" spans="1:31" ht="20.100000000000001" customHeight="1" x14ac:dyDescent="0.15">
      <c r="B248" s="95"/>
      <c r="D248" s="201"/>
      <c r="E248" s="219"/>
      <c r="F248" s="220"/>
      <c r="G248" s="221"/>
      <c r="H248" s="222" t="s">
        <v>176</v>
      </c>
      <c r="I248" s="223" t="s">
        <v>177</v>
      </c>
      <c r="J248" s="224"/>
      <c r="K248" s="224"/>
      <c r="L248" s="224"/>
      <c r="M248" s="224"/>
      <c r="N248" s="225"/>
      <c r="O248" s="5"/>
      <c r="P248" s="81"/>
      <c r="Q248" s="81"/>
      <c r="R248" s="121"/>
      <c r="S248" s="81"/>
      <c r="T248" s="81"/>
      <c r="U248" s="81"/>
      <c r="V248" s="81"/>
      <c r="W248" s="81"/>
      <c r="X248" s="81"/>
      <c r="Y248" s="81"/>
      <c r="Z248" s="95"/>
      <c r="AB248" s="226">
        <f t="shared" ref="AB248:AB250" si="12">AB247</f>
        <v>0</v>
      </c>
      <c r="AC248" s="227"/>
      <c r="AD248" s="226" t="b">
        <f t="shared" ref="AD248:AD250" si="13">AD247</f>
        <v>0</v>
      </c>
      <c r="AE248" s="217" t="b">
        <f t="shared" si="1"/>
        <v>0</v>
      </c>
    </row>
    <row r="249" spans="1:31" ht="20.100000000000001" customHeight="1" x14ac:dyDescent="0.15">
      <c r="B249" s="95"/>
      <c r="D249" s="201"/>
      <c r="E249" s="219"/>
      <c r="F249" s="220"/>
      <c r="G249" s="221"/>
      <c r="H249" s="222" t="s">
        <v>178</v>
      </c>
      <c r="I249" s="223" t="s">
        <v>179</v>
      </c>
      <c r="J249" s="224"/>
      <c r="K249" s="224"/>
      <c r="L249" s="224"/>
      <c r="M249" s="224"/>
      <c r="N249" s="225"/>
      <c r="O249" s="5"/>
      <c r="P249" s="81"/>
      <c r="Q249" s="81"/>
      <c r="R249" s="121"/>
      <c r="S249" s="81"/>
      <c r="T249" s="81"/>
      <c r="U249" s="81"/>
      <c r="V249" s="81"/>
      <c r="W249" s="81"/>
      <c r="X249" s="81"/>
      <c r="Y249" s="81"/>
      <c r="Z249" s="95"/>
      <c r="AB249" s="226">
        <f t="shared" si="12"/>
        <v>0</v>
      </c>
      <c r="AC249" s="227"/>
      <c r="AD249" s="226" t="b">
        <f t="shared" si="13"/>
        <v>0</v>
      </c>
      <c r="AE249" s="217" t="b">
        <f t="shared" ref="AE249:AE280" si="14">AND($AB249=0,$O249="○")</f>
        <v>0</v>
      </c>
    </row>
    <row r="250" spans="1:31" ht="20.100000000000001" customHeight="1" x14ac:dyDescent="0.15">
      <c r="B250" s="95"/>
      <c r="D250" s="201"/>
      <c r="E250" s="228"/>
      <c r="F250" s="229"/>
      <c r="G250" s="230"/>
      <c r="H250" s="222" t="s">
        <v>180</v>
      </c>
      <c r="I250" s="232" t="s">
        <v>181</v>
      </c>
      <c r="J250" s="233"/>
      <c r="K250" s="233"/>
      <c r="L250" s="233"/>
      <c r="M250" s="233"/>
      <c r="N250" s="234"/>
      <c r="O250" s="5"/>
      <c r="P250" s="81"/>
      <c r="Q250" s="81"/>
      <c r="R250" s="121"/>
      <c r="S250" s="81"/>
      <c r="T250" s="81"/>
      <c r="U250" s="81"/>
      <c r="V250" s="81"/>
      <c r="W250" s="81"/>
      <c r="X250" s="81"/>
      <c r="Y250" s="81"/>
      <c r="Z250" s="95"/>
      <c r="AB250" s="226">
        <f t="shared" si="12"/>
        <v>0</v>
      </c>
      <c r="AC250" s="227"/>
      <c r="AD250" s="226" t="b">
        <f t="shared" si="13"/>
        <v>0</v>
      </c>
      <c r="AE250" s="217" t="b">
        <f t="shared" si="14"/>
        <v>0</v>
      </c>
    </row>
    <row r="251" spans="1:31" ht="20.100000000000001" customHeight="1" x14ac:dyDescent="0.15">
      <c r="A251" s="66">
        <f>IFERROR(IF(OR(AND($AB251&lt;&gt;0,$AC251=0), AND($AB251=0,$AC251&lt;&gt;0)),1001,0),3)</f>
        <v>0</v>
      </c>
      <c r="B251" s="269"/>
      <c r="D251" s="201"/>
      <c r="E251" s="208" t="s">
        <v>282</v>
      </c>
      <c r="F251" s="209" t="s">
        <v>283</v>
      </c>
      <c r="G251" s="210"/>
      <c r="H251" s="211" t="s">
        <v>182</v>
      </c>
      <c r="I251" s="212" t="s">
        <v>183</v>
      </c>
      <c r="J251" s="213"/>
      <c r="K251" s="213"/>
      <c r="L251" s="213"/>
      <c r="M251" s="213"/>
      <c r="N251" s="214"/>
      <c r="O251" s="4"/>
      <c r="P251" s="81"/>
      <c r="Q251" s="81"/>
      <c r="R251" s="121"/>
      <c r="S251" s="81"/>
      <c r="T251" s="81"/>
      <c r="U251" s="81"/>
      <c r="V251" s="81"/>
      <c r="W251" s="81"/>
      <c r="X251" s="81"/>
      <c r="Y251" s="81"/>
      <c r="Z251" s="95"/>
      <c r="AB251" s="215">
        <f>COUNTIF($AB$210:$AB$212,$E251)</f>
        <v>0</v>
      </c>
      <c r="AC251" s="216">
        <f>COUNTIF($O251:$O255,"○")</f>
        <v>0</v>
      </c>
      <c r="AD251" s="217" t="b">
        <f>AND($AB251&lt;&gt;0,$AC251=0)</f>
        <v>0</v>
      </c>
      <c r="AE251" s="217" t="b">
        <f t="shared" si="14"/>
        <v>0</v>
      </c>
    </row>
    <row r="252" spans="1:31" ht="20.100000000000001" customHeight="1" x14ac:dyDescent="0.15">
      <c r="B252" s="95"/>
      <c r="D252" s="201"/>
      <c r="E252" s="219"/>
      <c r="F252" s="220"/>
      <c r="G252" s="221"/>
      <c r="H252" s="222" t="s">
        <v>184</v>
      </c>
      <c r="I252" s="223" t="s">
        <v>185</v>
      </c>
      <c r="J252" s="224"/>
      <c r="K252" s="224"/>
      <c r="L252" s="224"/>
      <c r="M252" s="224"/>
      <c r="N252" s="225"/>
      <c r="O252" s="5"/>
      <c r="P252" s="81"/>
      <c r="Q252" s="81"/>
      <c r="R252" s="121"/>
      <c r="S252" s="81"/>
      <c r="T252" s="81"/>
      <c r="U252" s="81"/>
      <c r="V252" s="81"/>
      <c r="W252" s="81"/>
      <c r="X252" s="81"/>
      <c r="Y252" s="81"/>
      <c r="Z252" s="95"/>
      <c r="AB252" s="226">
        <f>AB251</f>
        <v>0</v>
      </c>
      <c r="AC252" s="227"/>
      <c r="AD252" s="226" t="b">
        <f>AD251</f>
        <v>0</v>
      </c>
      <c r="AE252" s="217" t="b">
        <f t="shared" si="14"/>
        <v>0</v>
      </c>
    </row>
    <row r="253" spans="1:31" ht="20.100000000000001" customHeight="1" x14ac:dyDescent="0.15">
      <c r="B253" s="95"/>
      <c r="D253" s="201"/>
      <c r="E253" s="219"/>
      <c r="F253" s="220"/>
      <c r="G253" s="221"/>
      <c r="H253" s="222" t="s">
        <v>186</v>
      </c>
      <c r="I253" s="223" t="s">
        <v>187</v>
      </c>
      <c r="J253" s="224"/>
      <c r="K253" s="224"/>
      <c r="L253" s="224"/>
      <c r="M253" s="224"/>
      <c r="N253" s="225"/>
      <c r="O253" s="5"/>
      <c r="P253" s="81"/>
      <c r="Q253" s="81"/>
      <c r="R253" s="121"/>
      <c r="S253" s="81"/>
      <c r="T253" s="81"/>
      <c r="U253" s="81"/>
      <c r="V253" s="81"/>
      <c r="W253" s="81"/>
      <c r="X253" s="81"/>
      <c r="Y253" s="81"/>
      <c r="Z253" s="95"/>
      <c r="AB253" s="226">
        <f t="shared" ref="AB253:AB255" si="15">AB252</f>
        <v>0</v>
      </c>
      <c r="AC253" s="227"/>
      <c r="AD253" s="226" t="b">
        <f t="shared" ref="AD253:AD255" si="16">AD252</f>
        <v>0</v>
      </c>
      <c r="AE253" s="217" t="b">
        <f t="shared" si="14"/>
        <v>0</v>
      </c>
    </row>
    <row r="254" spans="1:31" ht="20.100000000000001" customHeight="1" x14ac:dyDescent="0.15">
      <c r="B254" s="95"/>
      <c r="D254" s="201"/>
      <c r="E254" s="219"/>
      <c r="F254" s="220"/>
      <c r="G254" s="221"/>
      <c r="H254" s="222" t="s">
        <v>188</v>
      </c>
      <c r="I254" s="223" t="s">
        <v>189</v>
      </c>
      <c r="J254" s="224"/>
      <c r="K254" s="224"/>
      <c r="L254" s="224"/>
      <c r="M254" s="224"/>
      <c r="N254" s="225"/>
      <c r="O254" s="5"/>
      <c r="P254" s="81"/>
      <c r="Q254" s="81"/>
      <c r="R254" s="121"/>
      <c r="S254" s="81"/>
      <c r="T254" s="81"/>
      <c r="U254" s="81"/>
      <c r="V254" s="81"/>
      <c r="W254" s="81"/>
      <c r="X254" s="81"/>
      <c r="Y254" s="81"/>
      <c r="Z254" s="95"/>
      <c r="AB254" s="226">
        <f t="shared" si="15"/>
        <v>0</v>
      </c>
      <c r="AC254" s="227"/>
      <c r="AD254" s="226" t="b">
        <f t="shared" si="16"/>
        <v>0</v>
      </c>
      <c r="AE254" s="217" t="b">
        <f t="shared" si="14"/>
        <v>0</v>
      </c>
    </row>
    <row r="255" spans="1:31" ht="20.100000000000001" customHeight="1" x14ac:dyDescent="0.15">
      <c r="B255" s="95"/>
      <c r="D255" s="201"/>
      <c r="E255" s="228"/>
      <c r="F255" s="229"/>
      <c r="G255" s="230"/>
      <c r="H255" s="222" t="s">
        <v>190</v>
      </c>
      <c r="I255" s="232" t="s">
        <v>191</v>
      </c>
      <c r="J255" s="233"/>
      <c r="K255" s="233"/>
      <c r="L255" s="233"/>
      <c r="M255" s="233"/>
      <c r="N255" s="234"/>
      <c r="O255" s="5"/>
      <c r="P255" s="81"/>
      <c r="Q255" s="81"/>
      <c r="R255" s="121"/>
      <c r="S255" s="81"/>
      <c r="T255" s="81"/>
      <c r="U255" s="81"/>
      <c r="V255" s="81"/>
      <c r="W255" s="81"/>
      <c r="X255" s="81"/>
      <c r="Y255" s="81"/>
      <c r="Z255" s="95"/>
      <c r="AB255" s="226">
        <f t="shared" si="15"/>
        <v>0</v>
      </c>
      <c r="AC255" s="227"/>
      <c r="AD255" s="226" t="b">
        <f t="shared" si="16"/>
        <v>0</v>
      </c>
      <c r="AE255" s="217" t="b">
        <f t="shared" si="14"/>
        <v>0</v>
      </c>
    </row>
    <row r="256" spans="1:31" ht="20.100000000000001" customHeight="1" x14ac:dyDescent="0.15">
      <c r="A256" s="66">
        <f>IFERROR(IF(OR(AND($AB256&lt;&gt;0,$AC256=0), AND($AB256=0,$AC256&lt;&gt;0)),1001,0),3)</f>
        <v>0</v>
      </c>
      <c r="B256" s="269"/>
      <c r="D256" s="201"/>
      <c r="E256" s="208" t="s">
        <v>284</v>
      </c>
      <c r="F256" s="209" t="s">
        <v>285</v>
      </c>
      <c r="G256" s="210"/>
      <c r="H256" s="211" t="s">
        <v>192</v>
      </c>
      <c r="I256" s="212" t="s">
        <v>193</v>
      </c>
      <c r="J256" s="213"/>
      <c r="K256" s="213"/>
      <c r="L256" s="213"/>
      <c r="M256" s="213"/>
      <c r="N256" s="214"/>
      <c r="O256" s="4"/>
      <c r="P256" s="81"/>
      <c r="Q256" s="81"/>
      <c r="R256" s="121"/>
      <c r="S256" s="81"/>
      <c r="T256" s="81"/>
      <c r="U256" s="81"/>
      <c r="V256" s="81"/>
      <c r="W256" s="81"/>
      <c r="X256" s="81"/>
      <c r="Y256" s="81"/>
      <c r="Z256" s="95"/>
      <c r="AB256" s="215">
        <f>COUNTIF($AB$210:$AB$212,$E256)</f>
        <v>0</v>
      </c>
      <c r="AC256" s="216">
        <f>COUNTIF($O256:$O262,"○")</f>
        <v>0</v>
      </c>
      <c r="AD256" s="217" t="b">
        <f>AND($AB256&lt;&gt;0,$AC256=0)</f>
        <v>0</v>
      </c>
      <c r="AE256" s="217" t="b">
        <f t="shared" si="14"/>
        <v>0</v>
      </c>
    </row>
    <row r="257" spans="1:31" ht="20.100000000000001" customHeight="1" x14ac:dyDescent="0.15">
      <c r="B257" s="95"/>
      <c r="D257" s="201"/>
      <c r="E257" s="219"/>
      <c r="F257" s="220"/>
      <c r="G257" s="221"/>
      <c r="H257" s="222" t="s">
        <v>194</v>
      </c>
      <c r="I257" s="223" t="s">
        <v>195</v>
      </c>
      <c r="J257" s="224"/>
      <c r="K257" s="224"/>
      <c r="L257" s="224"/>
      <c r="M257" s="224"/>
      <c r="N257" s="225"/>
      <c r="O257" s="5"/>
      <c r="P257" s="81"/>
      <c r="Q257" s="81"/>
      <c r="R257" s="121"/>
      <c r="S257" s="81"/>
      <c r="T257" s="81"/>
      <c r="U257" s="81"/>
      <c r="V257" s="81"/>
      <c r="W257" s="81"/>
      <c r="X257" s="81"/>
      <c r="Y257" s="81"/>
      <c r="Z257" s="95"/>
      <c r="AB257" s="226">
        <f>AB256</f>
        <v>0</v>
      </c>
      <c r="AC257" s="227"/>
      <c r="AD257" s="226" t="b">
        <f>AD256</f>
        <v>0</v>
      </c>
      <c r="AE257" s="217" t="b">
        <f t="shared" si="14"/>
        <v>0</v>
      </c>
    </row>
    <row r="258" spans="1:31" ht="20.100000000000001" customHeight="1" x14ac:dyDescent="0.15">
      <c r="B258" s="95"/>
      <c r="D258" s="201"/>
      <c r="E258" s="219"/>
      <c r="F258" s="220"/>
      <c r="G258" s="221"/>
      <c r="H258" s="222" t="s">
        <v>196</v>
      </c>
      <c r="I258" s="223" t="s">
        <v>197</v>
      </c>
      <c r="J258" s="224"/>
      <c r="K258" s="224"/>
      <c r="L258" s="224"/>
      <c r="M258" s="224"/>
      <c r="N258" s="225"/>
      <c r="O258" s="5"/>
      <c r="P258" s="81"/>
      <c r="Q258" s="81"/>
      <c r="R258" s="121"/>
      <c r="S258" s="81"/>
      <c r="T258" s="81"/>
      <c r="U258" s="81"/>
      <c r="V258" s="81"/>
      <c r="W258" s="81"/>
      <c r="X258" s="81"/>
      <c r="Y258" s="81"/>
      <c r="Z258" s="95"/>
      <c r="AB258" s="226">
        <f t="shared" ref="AB258:AB261" si="17">AB257</f>
        <v>0</v>
      </c>
      <c r="AC258" s="227"/>
      <c r="AD258" s="226" t="b">
        <f t="shared" ref="AD258:AD261" si="18">AD257</f>
        <v>0</v>
      </c>
      <c r="AE258" s="217" t="b">
        <f t="shared" si="14"/>
        <v>0</v>
      </c>
    </row>
    <row r="259" spans="1:31" ht="20.100000000000001" customHeight="1" x14ac:dyDescent="0.15">
      <c r="B259" s="95"/>
      <c r="D259" s="201"/>
      <c r="E259" s="219"/>
      <c r="F259" s="220"/>
      <c r="G259" s="221"/>
      <c r="H259" s="222" t="s">
        <v>198</v>
      </c>
      <c r="I259" s="223" t="s">
        <v>199</v>
      </c>
      <c r="J259" s="224"/>
      <c r="K259" s="224"/>
      <c r="L259" s="224"/>
      <c r="M259" s="224"/>
      <c r="N259" s="225"/>
      <c r="O259" s="5"/>
      <c r="P259" s="81"/>
      <c r="Q259" s="81"/>
      <c r="R259" s="121"/>
      <c r="S259" s="81"/>
      <c r="T259" s="81"/>
      <c r="U259" s="81"/>
      <c r="V259" s="81"/>
      <c r="W259" s="81"/>
      <c r="X259" s="81"/>
      <c r="Y259" s="81"/>
      <c r="Z259" s="95"/>
      <c r="AB259" s="226">
        <f t="shared" si="17"/>
        <v>0</v>
      </c>
      <c r="AC259" s="227"/>
      <c r="AD259" s="226" t="b">
        <f t="shared" si="18"/>
        <v>0</v>
      </c>
      <c r="AE259" s="217" t="b">
        <f t="shared" si="14"/>
        <v>0</v>
      </c>
    </row>
    <row r="260" spans="1:31" s="237" customFormat="1" ht="30" customHeight="1" x14ac:dyDescent="0.15">
      <c r="A260" s="235"/>
      <c r="B260" s="236"/>
      <c r="D260" s="238"/>
      <c r="E260" s="219"/>
      <c r="F260" s="220"/>
      <c r="G260" s="221"/>
      <c r="H260" s="222" t="s">
        <v>200</v>
      </c>
      <c r="I260" s="239" t="s">
        <v>201</v>
      </c>
      <c r="J260" s="240"/>
      <c r="K260" s="240"/>
      <c r="L260" s="240"/>
      <c r="M260" s="240"/>
      <c r="N260" s="241"/>
      <c r="O260" s="5"/>
      <c r="P260" s="242"/>
      <c r="Q260" s="242"/>
      <c r="R260" s="243"/>
      <c r="S260" s="242"/>
      <c r="T260" s="242"/>
      <c r="U260" s="242"/>
      <c r="V260" s="242"/>
      <c r="W260" s="242"/>
      <c r="X260" s="242"/>
      <c r="Y260" s="242"/>
      <c r="Z260" s="236"/>
      <c r="AB260" s="244">
        <f t="shared" si="17"/>
        <v>0</v>
      </c>
      <c r="AC260" s="245"/>
      <c r="AD260" s="244" t="b">
        <f t="shared" si="18"/>
        <v>0</v>
      </c>
      <c r="AE260" s="246" t="b">
        <f t="shared" si="14"/>
        <v>0</v>
      </c>
    </row>
    <row r="261" spans="1:31" s="237" customFormat="1" ht="30" customHeight="1" x14ac:dyDescent="0.15">
      <c r="A261" s="235"/>
      <c r="B261" s="236"/>
      <c r="D261" s="238"/>
      <c r="E261" s="219"/>
      <c r="F261" s="220"/>
      <c r="G261" s="221"/>
      <c r="H261" s="222" t="s">
        <v>202</v>
      </c>
      <c r="I261" s="239" t="s">
        <v>203</v>
      </c>
      <c r="J261" s="240"/>
      <c r="K261" s="240"/>
      <c r="L261" s="240"/>
      <c r="M261" s="240"/>
      <c r="N261" s="241"/>
      <c r="O261" s="5"/>
      <c r="P261" s="242"/>
      <c r="Q261" s="242"/>
      <c r="R261" s="243"/>
      <c r="S261" s="242"/>
      <c r="T261" s="242"/>
      <c r="U261" s="242"/>
      <c r="V261" s="242"/>
      <c r="W261" s="242"/>
      <c r="X261" s="242"/>
      <c r="Y261" s="242"/>
      <c r="Z261" s="236"/>
      <c r="AB261" s="244">
        <f t="shared" si="17"/>
        <v>0</v>
      </c>
      <c r="AC261" s="245"/>
      <c r="AD261" s="244" t="b">
        <f t="shared" si="18"/>
        <v>0</v>
      </c>
      <c r="AE261" s="246" t="b">
        <f t="shared" si="14"/>
        <v>0</v>
      </c>
    </row>
    <row r="262" spans="1:31" ht="20.100000000000001" customHeight="1" x14ac:dyDescent="0.15">
      <c r="B262" s="95"/>
      <c r="D262" s="201"/>
      <c r="E262" s="228"/>
      <c r="F262" s="229"/>
      <c r="G262" s="230"/>
      <c r="H262" s="231" t="s">
        <v>204</v>
      </c>
      <c r="I262" s="232" t="s">
        <v>205</v>
      </c>
      <c r="J262" s="233"/>
      <c r="K262" s="233"/>
      <c r="L262" s="233"/>
      <c r="M262" s="233"/>
      <c r="N262" s="234"/>
      <c r="O262" s="6"/>
      <c r="P262" s="81"/>
      <c r="Q262" s="81"/>
      <c r="R262" s="121"/>
      <c r="S262" s="81"/>
      <c r="T262" s="81"/>
      <c r="U262" s="81"/>
      <c r="V262" s="81"/>
      <c r="W262" s="81"/>
      <c r="X262" s="81"/>
      <c r="Y262" s="81"/>
      <c r="Z262" s="95"/>
      <c r="AB262" s="226">
        <f>AB260</f>
        <v>0</v>
      </c>
      <c r="AC262" s="227"/>
      <c r="AD262" s="226" t="b">
        <f>AD260</f>
        <v>0</v>
      </c>
      <c r="AE262" s="217" t="b">
        <f t="shared" si="14"/>
        <v>0</v>
      </c>
    </row>
    <row r="263" spans="1:31" ht="20.100000000000001" customHeight="1" x14ac:dyDescent="0.15">
      <c r="A263" s="66">
        <f>IFERROR(IF(OR(AND($AB263&lt;&gt;0,$AC263=0), AND($AB263=0,$AC263&lt;&gt;0)),1001,0),3)</f>
        <v>0</v>
      </c>
      <c r="B263" s="269"/>
      <c r="D263" s="201"/>
      <c r="E263" s="208" t="s">
        <v>286</v>
      </c>
      <c r="F263" s="209" t="s">
        <v>7</v>
      </c>
      <c r="G263" s="210"/>
      <c r="H263" s="211" t="s">
        <v>206</v>
      </c>
      <c r="I263" s="212" t="s">
        <v>207</v>
      </c>
      <c r="J263" s="213"/>
      <c r="K263" s="213"/>
      <c r="L263" s="213"/>
      <c r="M263" s="213"/>
      <c r="N263" s="214"/>
      <c r="O263" s="4"/>
      <c r="P263" s="81"/>
      <c r="Q263" s="81"/>
      <c r="R263" s="121"/>
      <c r="S263" s="81"/>
      <c r="T263" s="81"/>
      <c r="U263" s="81"/>
      <c r="V263" s="81"/>
      <c r="W263" s="81"/>
      <c r="X263" s="81"/>
      <c r="Y263" s="81"/>
      <c r="Z263" s="95"/>
      <c r="AB263" s="215">
        <f>COUNTIF($AB$210:$AB$212,$E263)</f>
        <v>0</v>
      </c>
      <c r="AC263" s="216">
        <f>COUNTIF($O263:$O268,"○")</f>
        <v>0</v>
      </c>
      <c r="AD263" s="217" t="b">
        <f>AND($AB263&lt;&gt;0,$AC263=0)</f>
        <v>0</v>
      </c>
      <c r="AE263" s="217" t="b">
        <f t="shared" si="14"/>
        <v>0</v>
      </c>
    </row>
    <row r="264" spans="1:31" ht="20.100000000000001" customHeight="1" x14ac:dyDescent="0.15">
      <c r="B264" s="95"/>
      <c r="D264" s="201"/>
      <c r="E264" s="219"/>
      <c r="F264" s="220"/>
      <c r="G264" s="221"/>
      <c r="H264" s="222" t="s">
        <v>208</v>
      </c>
      <c r="I264" s="223" t="s">
        <v>209</v>
      </c>
      <c r="J264" s="224"/>
      <c r="K264" s="224"/>
      <c r="L264" s="224"/>
      <c r="M264" s="224"/>
      <c r="N264" s="225"/>
      <c r="O264" s="5"/>
      <c r="P264" s="81"/>
      <c r="Q264" s="81"/>
      <c r="R264" s="121"/>
      <c r="S264" s="81"/>
      <c r="T264" s="81"/>
      <c r="U264" s="81"/>
      <c r="V264" s="81"/>
      <c r="W264" s="81"/>
      <c r="X264" s="81"/>
      <c r="Y264" s="81"/>
      <c r="Z264" s="95"/>
      <c r="AB264" s="226">
        <f>AB263</f>
        <v>0</v>
      </c>
      <c r="AC264" s="227"/>
      <c r="AD264" s="226" t="b">
        <f>AD263</f>
        <v>0</v>
      </c>
      <c r="AE264" s="217" t="b">
        <f t="shared" si="14"/>
        <v>0</v>
      </c>
    </row>
    <row r="265" spans="1:31" ht="20.100000000000001" customHeight="1" x14ac:dyDescent="0.15">
      <c r="B265" s="95"/>
      <c r="D265" s="201"/>
      <c r="E265" s="219"/>
      <c r="F265" s="220"/>
      <c r="G265" s="221"/>
      <c r="H265" s="222" t="s">
        <v>210</v>
      </c>
      <c r="I265" s="223" t="s">
        <v>211</v>
      </c>
      <c r="J265" s="224"/>
      <c r="K265" s="224"/>
      <c r="L265" s="224"/>
      <c r="M265" s="224"/>
      <c r="N265" s="225"/>
      <c r="O265" s="5"/>
      <c r="P265" s="81"/>
      <c r="Q265" s="81"/>
      <c r="R265" s="121"/>
      <c r="S265" s="81"/>
      <c r="T265" s="81"/>
      <c r="U265" s="81"/>
      <c r="V265" s="81"/>
      <c r="W265" s="81"/>
      <c r="X265" s="81"/>
      <c r="Y265" s="81"/>
      <c r="Z265" s="95"/>
      <c r="AB265" s="226">
        <f t="shared" ref="AB265:AB268" si="19">AB264</f>
        <v>0</v>
      </c>
      <c r="AC265" s="227"/>
      <c r="AD265" s="226" t="b">
        <f t="shared" ref="AD265:AD268" si="20">AD264</f>
        <v>0</v>
      </c>
      <c r="AE265" s="217" t="b">
        <f t="shared" si="14"/>
        <v>0</v>
      </c>
    </row>
    <row r="266" spans="1:31" ht="20.100000000000001" customHeight="1" x14ac:dyDescent="0.15">
      <c r="B266" s="95"/>
      <c r="D266" s="201"/>
      <c r="E266" s="219"/>
      <c r="F266" s="220"/>
      <c r="G266" s="221"/>
      <c r="H266" s="222" t="s">
        <v>212</v>
      </c>
      <c r="I266" s="223" t="s">
        <v>213</v>
      </c>
      <c r="J266" s="224"/>
      <c r="K266" s="224"/>
      <c r="L266" s="224"/>
      <c r="M266" s="224"/>
      <c r="N266" s="225"/>
      <c r="O266" s="5"/>
      <c r="P266" s="81"/>
      <c r="Q266" s="81"/>
      <c r="R266" s="121"/>
      <c r="S266" s="81"/>
      <c r="T266" s="81"/>
      <c r="U266" s="81"/>
      <c r="V266" s="81"/>
      <c r="W266" s="81"/>
      <c r="X266" s="81"/>
      <c r="Y266" s="81"/>
      <c r="Z266" s="95"/>
      <c r="AB266" s="226">
        <f t="shared" si="19"/>
        <v>0</v>
      </c>
      <c r="AC266" s="227"/>
      <c r="AD266" s="226" t="b">
        <f t="shared" si="20"/>
        <v>0</v>
      </c>
      <c r="AE266" s="217" t="b">
        <f t="shared" si="14"/>
        <v>0</v>
      </c>
    </row>
    <row r="267" spans="1:31" ht="20.100000000000001" customHeight="1" x14ac:dyDescent="0.15">
      <c r="B267" s="95"/>
      <c r="D267" s="201"/>
      <c r="E267" s="219"/>
      <c r="F267" s="220"/>
      <c r="G267" s="221"/>
      <c r="H267" s="222" t="s">
        <v>214</v>
      </c>
      <c r="I267" s="223" t="s">
        <v>215</v>
      </c>
      <c r="J267" s="224"/>
      <c r="K267" s="224"/>
      <c r="L267" s="224"/>
      <c r="M267" s="224"/>
      <c r="N267" s="225"/>
      <c r="O267" s="5"/>
      <c r="P267" s="81"/>
      <c r="Q267" s="81"/>
      <c r="R267" s="121"/>
      <c r="S267" s="81"/>
      <c r="T267" s="81"/>
      <c r="U267" s="81"/>
      <c r="V267" s="81"/>
      <c r="W267" s="81"/>
      <c r="X267" s="81"/>
      <c r="Y267" s="81"/>
      <c r="Z267" s="95"/>
      <c r="AB267" s="226">
        <f t="shared" si="19"/>
        <v>0</v>
      </c>
      <c r="AC267" s="227"/>
      <c r="AD267" s="226" t="b">
        <f t="shared" si="20"/>
        <v>0</v>
      </c>
      <c r="AE267" s="217" t="b">
        <f t="shared" si="14"/>
        <v>0</v>
      </c>
    </row>
    <row r="268" spans="1:31" ht="20.100000000000001" customHeight="1" x14ac:dyDescent="0.15">
      <c r="B268" s="95"/>
      <c r="D268" s="201"/>
      <c r="E268" s="228"/>
      <c r="F268" s="229"/>
      <c r="G268" s="230"/>
      <c r="H268" s="222" t="s">
        <v>216</v>
      </c>
      <c r="I268" s="232" t="s">
        <v>217</v>
      </c>
      <c r="J268" s="233"/>
      <c r="K268" s="233"/>
      <c r="L268" s="233"/>
      <c r="M268" s="233"/>
      <c r="N268" s="234"/>
      <c r="O268" s="5"/>
      <c r="P268" s="81"/>
      <c r="Q268" s="81"/>
      <c r="R268" s="121"/>
      <c r="S268" s="81"/>
      <c r="T268" s="81"/>
      <c r="U268" s="81"/>
      <c r="V268" s="81"/>
      <c r="W268" s="81"/>
      <c r="X268" s="81"/>
      <c r="Y268" s="81"/>
      <c r="Z268" s="95"/>
      <c r="AB268" s="226">
        <f t="shared" si="19"/>
        <v>0</v>
      </c>
      <c r="AC268" s="227"/>
      <c r="AD268" s="226" t="b">
        <f t="shared" si="20"/>
        <v>0</v>
      </c>
      <c r="AE268" s="217" t="b">
        <f t="shared" si="14"/>
        <v>0</v>
      </c>
    </row>
    <row r="269" spans="1:31" ht="20.100000000000001" customHeight="1" x14ac:dyDescent="0.15">
      <c r="A269" s="66">
        <f>IFERROR(IF(OR(AND($AB269&lt;&gt;0,$AC269=0), AND($AB269=0,$AC269&lt;&gt;0)),1001,0),3)</f>
        <v>0</v>
      </c>
      <c r="B269" s="269"/>
      <c r="D269" s="201"/>
      <c r="E269" s="208" t="s">
        <v>287</v>
      </c>
      <c r="F269" s="209" t="s">
        <v>288</v>
      </c>
      <c r="G269" s="210"/>
      <c r="H269" s="211" t="s">
        <v>218</v>
      </c>
      <c r="I269" s="212" t="s">
        <v>219</v>
      </c>
      <c r="J269" s="213"/>
      <c r="K269" s="213"/>
      <c r="L269" s="213"/>
      <c r="M269" s="213"/>
      <c r="N269" s="214"/>
      <c r="O269" s="4"/>
      <c r="P269" s="81"/>
      <c r="Q269" s="81"/>
      <c r="R269" s="121"/>
      <c r="S269" s="81"/>
      <c r="T269" s="81"/>
      <c r="U269" s="81"/>
      <c r="V269" s="81"/>
      <c r="W269" s="81"/>
      <c r="X269" s="81"/>
      <c r="Y269" s="81"/>
      <c r="Z269" s="95"/>
      <c r="AB269" s="215">
        <f>COUNTIF($AB$210:$AB$212,$E269)</f>
        <v>0</v>
      </c>
      <c r="AC269" s="216">
        <f>COUNTIF($O269:$O271,"○")</f>
        <v>0</v>
      </c>
      <c r="AD269" s="217" t="b">
        <f>AND($AB269&lt;&gt;0,$AC269=0)</f>
        <v>0</v>
      </c>
      <c r="AE269" s="217" t="b">
        <f t="shared" si="14"/>
        <v>0</v>
      </c>
    </row>
    <row r="270" spans="1:31" ht="20.100000000000001" customHeight="1" x14ac:dyDescent="0.15">
      <c r="B270" s="95"/>
      <c r="D270" s="201"/>
      <c r="E270" s="219"/>
      <c r="F270" s="220"/>
      <c r="G270" s="221"/>
      <c r="H270" s="222" t="s">
        <v>220</v>
      </c>
      <c r="I270" s="223" t="s">
        <v>221</v>
      </c>
      <c r="J270" s="224"/>
      <c r="K270" s="224"/>
      <c r="L270" s="224"/>
      <c r="M270" s="224"/>
      <c r="N270" s="225"/>
      <c r="O270" s="5"/>
      <c r="P270" s="81"/>
      <c r="Q270" s="81"/>
      <c r="R270" s="121"/>
      <c r="S270" s="81"/>
      <c r="T270" s="81"/>
      <c r="U270" s="81"/>
      <c r="V270" s="81"/>
      <c r="W270" s="81"/>
      <c r="X270" s="81"/>
      <c r="Y270" s="81"/>
      <c r="Z270" s="95"/>
      <c r="AB270" s="226">
        <f>AB269</f>
        <v>0</v>
      </c>
      <c r="AC270" s="227"/>
      <c r="AD270" s="226" t="b">
        <f>AD269</f>
        <v>0</v>
      </c>
      <c r="AE270" s="217" t="b">
        <f t="shared" si="14"/>
        <v>0</v>
      </c>
    </row>
    <row r="271" spans="1:31" ht="20.100000000000001" customHeight="1" x14ac:dyDescent="0.15">
      <c r="B271" s="95"/>
      <c r="D271" s="201"/>
      <c r="E271" s="228"/>
      <c r="F271" s="229"/>
      <c r="G271" s="230"/>
      <c r="H271" s="222" t="s">
        <v>222</v>
      </c>
      <c r="I271" s="232" t="s">
        <v>223</v>
      </c>
      <c r="J271" s="233"/>
      <c r="K271" s="233"/>
      <c r="L271" s="233"/>
      <c r="M271" s="233"/>
      <c r="N271" s="234"/>
      <c r="O271" s="5"/>
      <c r="P271" s="81"/>
      <c r="Q271" s="81"/>
      <c r="R271" s="121"/>
      <c r="S271" s="81"/>
      <c r="T271" s="81"/>
      <c r="U271" s="81"/>
      <c r="V271" s="81"/>
      <c r="W271" s="81"/>
      <c r="X271" s="81"/>
      <c r="Y271" s="81"/>
      <c r="Z271" s="95"/>
      <c r="AB271" s="226">
        <f t="shared" ref="AB271" si="21">AB270</f>
        <v>0</v>
      </c>
      <c r="AC271" s="227"/>
      <c r="AD271" s="226" t="b">
        <f t="shared" ref="AD271" si="22">AD270</f>
        <v>0</v>
      </c>
      <c r="AE271" s="217" t="b">
        <f t="shared" si="14"/>
        <v>0</v>
      </c>
    </row>
    <row r="272" spans="1:31" ht="20.100000000000001" customHeight="1" x14ac:dyDescent="0.15">
      <c r="A272" s="66">
        <f>IFERROR(IF(OR(AND($AB272&lt;&gt;0,$AC272=0), AND($AB272=0,$AC272&lt;&gt;0)),1001,0),3)</f>
        <v>0</v>
      </c>
      <c r="B272" s="269"/>
      <c r="D272" s="201"/>
      <c r="E272" s="208" t="s">
        <v>289</v>
      </c>
      <c r="F272" s="209" t="s">
        <v>290</v>
      </c>
      <c r="G272" s="210"/>
      <c r="H272" s="211" t="s">
        <v>224</v>
      </c>
      <c r="I272" s="212" t="s">
        <v>225</v>
      </c>
      <c r="J272" s="213"/>
      <c r="K272" s="213"/>
      <c r="L272" s="213"/>
      <c r="M272" s="213"/>
      <c r="N272" s="214"/>
      <c r="O272" s="4"/>
      <c r="P272" s="81"/>
      <c r="Q272" s="81"/>
      <c r="R272" s="121"/>
      <c r="S272" s="81"/>
      <c r="T272" s="81"/>
      <c r="U272" s="81"/>
      <c r="V272" s="81"/>
      <c r="W272" s="81"/>
      <c r="X272" s="81"/>
      <c r="Y272" s="81"/>
      <c r="Z272" s="95"/>
      <c r="AB272" s="215">
        <f>COUNTIF($AB$210:$AB$212,$E272)</f>
        <v>0</v>
      </c>
      <c r="AC272" s="216">
        <f>COUNTIF($O272:$O274,"○")</f>
        <v>0</v>
      </c>
      <c r="AD272" s="217" t="b">
        <f>AND($AB272&lt;&gt;0,$AC272=0)</f>
        <v>0</v>
      </c>
      <c r="AE272" s="217" t="b">
        <f t="shared" si="14"/>
        <v>0</v>
      </c>
    </row>
    <row r="273" spans="1:31" ht="20.100000000000001" customHeight="1" x14ac:dyDescent="0.15">
      <c r="B273" s="95"/>
      <c r="D273" s="201"/>
      <c r="E273" s="219"/>
      <c r="F273" s="220"/>
      <c r="G273" s="221"/>
      <c r="H273" s="222" t="s">
        <v>226</v>
      </c>
      <c r="I273" s="223" t="s">
        <v>227</v>
      </c>
      <c r="J273" s="224"/>
      <c r="K273" s="224"/>
      <c r="L273" s="224"/>
      <c r="M273" s="224"/>
      <c r="N273" s="225"/>
      <c r="O273" s="5"/>
      <c r="P273" s="81"/>
      <c r="Q273" s="81"/>
      <c r="R273" s="121"/>
      <c r="S273" s="81"/>
      <c r="T273" s="81"/>
      <c r="U273" s="81"/>
      <c r="V273" s="81"/>
      <c r="W273" s="81"/>
      <c r="X273" s="81"/>
      <c r="Y273" s="81"/>
      <c r="Z273" s="95"/>
      <c r="AB273" s="226">
        <f>AB272</f>
        <v>0</v>
      </c>
      <c r="AC273" s="227"/>
      <c r="AD273" s="226" t="b">
        <f>AD272</f>
        <v>0</v>
      </c>
      <c r="AE273" s="217" t="b">
        <f t="shared" si="14"/>
        <v>0</v>
      </c>
    </row>
    <row r="274" spans="1:31" ht="20.100000000000001" customHeight="1" x14ac:dyDescent="0.15">
      <c r="B274" s="95"/>
      <c r="D274" s="201"/>
      <c r="E274" s="228"/>
      <c r="F274" s="229"/>
      <c r="G274" s="230"/>
      <c r="H274" s="222" t="s">
        <v>228</v>
      </c>
      <c r="I274" s="232" t="s">
        <v>229</v>
      </c>
      <c r="J274" s="233"/>
      <c r="K274" s="233"/>
      <c r="L274" s="233"/>
      <c r="M274" s="233"/>
      <c r="N274" s="234"/>
      <c r="O274" s="5"/>
      <c r="P274" s="81"/>
      <c r="Q274" s="81"/>
      <c r="R274" s="121"/>
      <c r="S274" s="81"/>
      <c r="T274" s="81"/>
      <c r="U274" s="81"/>
      <c r="V274" s="81"/>
      <c r="W274" s="81"/>
      <c r="X274" s="81"/>
      <c r="Y274" s="81"/>
      <c r="Z274" s="95"/>
      <c r="AB274" s="226">
        <f t="shared" ref="AB274" si="23">AB273</f>
        <v>0</v>
      </c>
      <c r="AC274" s="227"/>
      <c r="AD274" s="226" t="b">
        <f t="shared" ref="AD274" si="24">AD273</f>
        <v>0</v>
      </c>
      <c r="AE274" s="217" t="b">
        <f t="shared" si="14"/>
        <v>0</v>
      </c>
    </row>
    <row r="275" spans="1:31" ht="20.100000000000001" customHeight="1" x14ac:dyDescent="0.15">
      <c r="A275" s="66">
        <f>IFERROR(IF(OR(AND($AB275&lt;&gt;0,$AC275=0), AND($AB275=0,$AC275&lt;&gt;0)),1001,0),3)</f>
        <v>0</v>
      </c>
      <c r="B275" s="269"/>
      <c r="D275" s="201"/>
      <c r="E275" s="208" t="s">
        <v>291</v>
      </c>
      <c r="F275" s="209" t="s">
        <v>292</v>
      </c>
      <c r="G275" s="210"/>
      <c r="H275" s="211" t="s">
        <v>230</v>
      </c>
      <c r="I275" s="212" t="s">
        <v>231</v>
      </c>
      <c r="J275" s="213"/>
      <c r="K275" s="213"/>
      <c r="L275" s="213"/>
      <c r="M275" s="213"/>
      <c r="N275" s="214"/>
      <c r="O275" s="4"/>
      <c r="P275" s="81"/>
      <c r="Q275" s="81"/>
      <c r="R275" s="121"/>
      <c r="S275" s="81"/>
      <c r="T275" s="81"/>
      <c r="U275" s="81"/>
      <c r="V275" s="81"/>
      <c r="W275" s="81"/>
      <c r="X275" s="81"/>
      <c r="Y275" s="81"/>
      <c r="Z275" s="95"/>
      <c r="AB275" s="215">
        <f>COUNTIF($AB$210:$AB$212,$E275)</f>
        <v>0</v>
      </c>
      <c r="AC275" s="216">
        <f>COUNTIF($O275:$O280,"○")</f>
        <v>0</v>
      </c>
      <c r="AD275" s="217" t="b">
        <f>AND($AB275&lt;&gt;0,$AC275=0)</f>
        <v>0</v>
      </c>
      <c r="AE275" s="217" t="b">
        <f t="shared" si="14"/>
        <v>0</v>
      </c>
    </row>
    <row r="276" spans="1:31" ht="20.100000000000001" customHeight="1" x14ac:dyDescent="0.15">
      <c r="B276" s="95"/>
      <c r="D276" s="201"/>
      <c r="E276" s="219"/>
      <c r="F276" s="220"/>
      <c r="G276" s="221"/>
      <c r="H276" s="222" t="s">
        <v>232</v>
      </c>
      <c r="I276" s="223" t="s">
        <v>233</v>
      </c>
      <c r="J276" s="224"/>
      <c r="K276" s="224"/>
      <c r="L276" s="224"/>
      <c r="M276" s="224"/>
      <c r="N276" s="225"/>
      <c r="O276" s="5"/>
      <c r="P276" s="81"/>
      <c r="Q276" s="81"/>
      <c r="R276" s="121"/>
      <c r="S276" s="81"/>
      <c r="T276" s="81"/>
      <c r="U276" s="81"/>
      <c r="V276" s="81"/>
      <c r="W276" s="81"/>
      <c r="X276" s="81"/>
      <c r="Y276" s="81"/>
      <c r="Z276" s="95"/>
      <c r="AB276" s="226">
        <f>AB275</f>
        <v>0</v>
      </c>
      <c r="AC276" s="227"/>
      <c r="AD276" s="226" t="b">
        <f>AD275</f>
        <v>0</v>
      </c>
      <c r="AE276" s="217" t="b">
        <f t="shared" si="14"/>
        <v>0</v>
      </c>
    </row>
    <row r="277" spans="1:31" ht="20.100000000000001" customHeight="1" x14ac:dyDescent="0.15">
      <c r="B277" s="95"/>
      <c r="D277" s="201"/>
      <c r="E277" s="219"/>
      <c r="F277" s="220"/>
      <c r="G277" s="221"/>
      <c r="H277" s="222" t="s">
        <v>234</v>
      </c>
      <c r="I277" s="223" t="s">
        <v>235</v>
      </c>
      <c r="J277" s="224"/>
      <c r="K277" s="224"/>
      <c r="L277" s="224"/>
      <c r="M277" s="224"/>
      <c r="N277" s="225"/>
      <c r="O277" s="5"/>
      <c r="P277" s="81"/>
      <c r="Q277" s="81"/>
      <c r="R277" s="121"/>
      <c r="S277" s="81"/>
      <c r="T277" s="81"/>
      <c r="U277" s="81"/>
      <c r="V277" s="81"/>
      <c r="W277" s="81"/>
      <c r="X277" s="81"/>
      <c r="Y277" s="81"/>
      <c r="Z277" s="95"/>
      <c r="AB277" s="226">
        <f t="shared" ref="AB277:AB280" si="25">AB276</f>
        <v>0</v>
      </c>
      <c r="AC277" s="227"/>
      <c r="AD277" s="226" t="b">
        <f t="shared" ref="AD277:AD280" si="26">AD276</f>
        <v>0</v>
      </c>
      <c r="AE277" s="217" t="b">
        <f t="shared" si="14"/>
        <v>0</v>
      </c>
    </row>
    <row r="278" spans="1:31" ht="20.100000000000001" customHeight="1" x14ac:dyDescent="0.15">
      <c r="B278" s="95"/>
      <c r="D278" s="201"/>
      <c r="E278" s="219"/>
      <c r="F278" s="220"/>
      <c r="G278" s="221"/>
      <c r="H278" s="222" t="s">
        <v>236</v>
      </c>
      <c r="I278" s="223" t="s">
        <v>237</v>
      </c>
      <c r="J278" s="224"/>
      <c r="K278" s="224"/>
      <c r="L278" s="224"/>
      <c r="M278" s="224"/>
      <c r="N278" s="225"/>
      <c r="O278" s="5"/>
      <c r="P278" s="81"/>
      <c r="Q278" s="81"/>
      <c r="R278" s="121"/>
      <c r="S278" s="81"/>
      <c r="T278" s="81"/>
      <c r="U278" s="81"/>
      <c r="V278" s="81"/>
      <c r="W278" s="81"/>
      <c r="X278" s="81"/>
      <c r="Y278" s="81"/>
      <c r="Z278" s="95"/>
      <c r="AB278" s="226">
        <f t="shared" si="25"/>
        <v>0</v>
      </c>
      <c r="AC278" s="227"/>
      <c r="AD278" s="226" t="b">
        <f t="shared" si="26"/>
        <v>0</v>
      </c>
      <c r="AE278" s="217" t="b">
        <f t="shared" si="14"/>
        <v>0</v>
      </c>
    </row>
    <row r="279" spans="1:31" ht="20.100000000000001" customHeight="1" x14ac:dyDescent="0.15">
      <c r="B279" s="95"/>
      <c r="D279" s="201"/>
      <c r="E279" s="219"/>
      <c r="F279" s="220"/>
      <c r="G279" s="221"/>
      <c r="H279" s="222" t="s">
        <v>238</v>
      </c>
      <c r="I279" s="223" t="s">
        <v>239</v>
      </c>
      <c r="J279" s="224"/>
      <c r="K279" s="224"/>
      <c r="L279" s="224"/>
      <c r="M279" s="224"/>
      <c r="N279" s="225"/>
      <c r="O279" s="5"/>
      <c r="P279" s="81"/>
      <c r="Q279" s="81"/>
      <c r="R279" s="121"/>
      <c r="S279" s="81"/>
      <c r="T279" s="81"/>
      <c r="U279" s="81"/>
      <c r="V279" s="81"/>
      <c r="W279" s="81"/>
      <c r="X279" s="81"/>
      <c r="Y279" s="81"/>
      <c r="Z279" s="95"/>
      <c r="AB279" s="226">
        <f t="shared" si="25"/>
        <v>0</v>
      </c>
      <c r="AC279" s="227"/>
      <c r="AD279" s="226" t="b">
        <f t="shared" si="26"/>
        <v>0</v>
      </c>
      <c r="AE279" s="217" t="b">
        <f t="shared" si="14"/>
        <v>0</v>
      </c>
    </row>
    <row r="280" spans="1:31" ht="20.100000000000001" customHeight="1" x14ac:dyDescent="0.15">
      <c r="B280" s="95"/>
      <c r="D280" s="201"/>
      <c r="E280" s="228"/>
      <c r="F280" s="229"/>
      <c r="G280" s="230"/>
      <c r="H280" s="222" t="s">
        <v>240</v>
      </c>
      <c r="I280" s="232" t="s">
        <v>241</v>
      </c>
      <c r="J280" s="233"/>
      <c r="K280" s="233"/>
      <c r="L280" s="233"/>
      <c r="M280" s="233"/>
      <c r="N280" s="234"/>
      <c r="O280" s="5"/>
      <c r="P280" s="81"/>
      <c r="Q280" s="81"/>
      <c r="R280" s="121"/>
      <c r="S280" s="81"/>
      <c r="T280" s="81"/>
      <c r="U280" s="81"/>
      <c r="V280" s="81"/>
      <c r="W280" s="81"/>
      <c r="X280" s="81"/>
      <c r="Y280" s="81"/>
      <c r="Z280" s="95"/>
      <c r="AB280" s="226">
        <f t="shared" si="25"/>
        <v>0</v>
      </c>
      <c r="AC280" s="227"/>
      <c r="AD280" s="226" t="b">
        <f t="shared" si="26"/>
        <v>0</v>
      </c>
      <c r="AE280" s="217" t="b">
        <f t="shared" si="14"/>
        <v>0</v>
      </c>
    </row>
    <row r="281" spans="1:31" ht="30" customHeight="1" x14ac:dyDescent="0.15">
      <c r="A281" s="66">
        <f>IFERROR(IF(OR(AND($AB281&lt;&gt;0,$AC281=0), AND($AB281=0,$AC281&lt;&gt;0)),1001,0),3)</f>
        <v>0</v>
      </c>
      <c r="B281" s="269"/>
      <c r="D281" s="201"/>
      <c r="E281" s="247" t="s">
        <v>293</v>
      </c>
      <c r="F281" s="248" t="s">
        <v>294</v>
      </c>
      <c r="G281" s="249"/>
      <c r="H281" s="211" t="s">
        <v>242</v>
      </c>
      <c r="I281" s="250" t="s">
        <v>179</v>
      </c>
      <c r="J281" s="251"/>
      <c r="K281" s="251"/>
      <c r="L281" s="251"/>
      <c r="M281" s="251"/>
      <c r="N281" s="252"/>
      <c r="O281" s="4"/>
      <c r="P281" s="81"/>
      <c r="Q281" s="81"/>
      <c r="R281" s="121"/>
      <c r="S281" s="81"/>
      <c r="T281" s="81"/>
      <c r="U281" s="81"/>
      <c r="V281" s="81"/>
      <c r="W281" s="81"/>
      <c r="X281" s="81"/>
      <c r="Y281" s="81"/>
      <c r="Z281" s="95"/>
      <c r="AB281" s="215">
        <f>COUNTIF($AB$210:$AB$212,$E281)</f>
        <v>0</v>
      </c>
      <c r="AC281" s="216">
        <f>COUNTIF($O281:$O281,"○")</f>
        <v>0</v>
      </c>
      <c r="AD281" s="217" t="b">
        <f>AND($AB281&lt;&gt;0,$AC281=0)</f>
        <v>0</v>
      </c>
      <c r="AE281" s="217" t="b">
        <f t="shared" ref="AE281:AE296" si="27">AND($AB281=0,$O281="○")</f>
        <v>0</v>
      </c>
    </row>
    <row r="282" spans="1:31" ht="30" customHeight="1" x14ac:dyDescent="0.15">
      <c r="A282" s="66">
        <f>IFERROR(IF(OR(AND($AB282&lt;&gt;0,$AC282=0), AND($AB282=0,$AC282&lt;&gt;0)),1001,0),3)</f>
        <v>0</v>
      </c>
      <c r="B282" s="269"/>
      <c r="D282" s="201"/>
      <c r="E282" s="208" t="s">
        <v>295</v>
      </c>
      <c r="F282" s="209" t="s">
        <v>296</v>
      </c>
      <c r="G282" s="210"/>
      <c r="H282" s="211" t="s">
        <v>243</v>
      </c>
      <c r="I282" s="253" t="s">
        <v>244</v>
      </c>
      <c r="J282" s="254"/>
      <c r="K282" s="254"/>
      <c r="L282" s="254"/>
      <c r="M282" s="254"/>
      <c r="N282" s="255"/>
      <c r="O282" s="4"/>
      <c r="P282" s="81"/>
      <c r="Q282" s="81"/>
      <c r="R282" s="121"/>
      <c r="S282" s="81"/>
      <c r="T282" s="81"/>
      <c r="U282" s="81"/>
      <c r="V282" s="81"/>
      <c r="W282" s="81"/>
      <c r="X282" s="81"/>
      <c r="Y282" s="81"/>
      <c r="Z282" s="95"/>
      <c r="AB282" s="215">
        <f>COUNTIF($AB$210:$AB$212,$E282)</f>
        <v>0</v>
      </c>
      <c r="AC282" s="216">
        <f>COUNTIF($O282:$O283,"○")</f>
        <v>0</v>
      </c>
      <c r="AD282" s="217" t="b">
        <f>AND($AB282&lt;&gt;0,$AC282=0)</f>
        <v>0</v>
      </c>
      <c r="AE282" s="217" t="b">
        <f t="shared" si="27"/>
        <v>0</v>
      </c>
    </row>
    <row r="283" spans="1:31" ht="20.100000000000001" customHeight="1" x14ac:dyDescent="0.15">
      <c r="B283" s="95"/>
      <c r="D283" s="201"/>
      <c r="E283" s="228"/>
      <c r="F283" s="229"/>
      <c r="G283" s="230"/>
      <c r="H283" s="222" t="s">
        <v>245</v>
      </c>
      <c r="I283" s="232" t="s">
        <v>246</v>
      </c>
      <c r="J283" s="233"/>
      <c r="K283" s="233"/>
      <c r="L283" s="233"/>
      <c r="M283" s="233"/>
      <c r="N283" s="234"/>
      <c r="O283" s="5"/>
      <c r="P283" s="81"/>
      <c r="Q283" s="81"/>
      <c r="R283" s="121"/>
      <c r="S283" s="81"/>
      <c r="T283" s="81"/>
      <c r="U283" s="81"/>
      <c r="V283" s="81"/>
      <c r="W283" s="81"/>
      <c r="X283" s="81"/>
      <c r="Y283" s="81"/>
      <c r="Z283" s="95"/>
      <c r="AB283" s="226">
        <f>AB282</f>
        <v>0</v>
      </c>
      <c r="AC283" s="227"/>
      <c r="AD283" s="226" t="b">
        <f>AD282</f>
        <v>0</v>
      </c>
      <c r="AE283" s="217" t="b">
        <f t="shared" si="27"/>
        <v>0</v>
      </c>
    </row>
    <row r="284" spans="1:31" ht="20.100000000000001" customHeight="1" x14ac:dyDescent="0.15">
      <c r="A284" s="66">
        <f>IFERROR(IF(OR(AND($AB284&lt;&gt;0,$AC284=0), AND($AB284=0,$AC284&lt;&gt;0)),1001,0),3)</f>
        <v>0</v>
      </c>
      <c r="B284" s="269"/>
      <c r="D284" s="201"/>
      <c r="E284" s="208" t="s">
        <v>297</v>
      </c>
      <c r="F284" s="209" t="s">
        <v>298</v>
      </c>
      <c r="G284" s="210"/>
      <c r="H284" s="211" t="s">
        <v>247</v>
      </c>
      <c r="I284" s="212" t="s">
        <v>248</v>
      </c>
      <c r="J284" s="213"/>
      <c r="K284" s="213"/>
      <c r="L284" s="213"/>
      <c r="M284" s="213"/>
      <c r="N284" s="214"/>
      <c r="O284" s="4"/>
      <c r="P284" s="81"/>
      <c r="Q284" s="81"/>
      <c r="R284" s="121"/>
      <c r="S284" s="81"/>
      <c r="T284" s="81"/>
      <c r="U284" s="81"/>
      <c r="V284" s="81"/>
      <c r="W284" s="81"/>
      <c r="X284" s="81"/>
      <c r="Y284" s="81"/>
      <c r="Z284" s="95"/>
      <c r="AB284" s="215">
        <f>COUNTIF($AB$210:$AB$212,$E284)</f>
        <v>0</v>
      </c>
      <c r="AC284" s="216">
        <f>COUNTIF($O284:$O286,"○")</f>
        <v>0</v>
      </c>
      <c r="AD284" s="217" t="b">
        <f>AND($AB284&lt;&gt;0,$AC284=0)</f>
        <v>0</v>
      </c>
      <c r="AE284" s="217" t="b">
        <f t="shared" si="27"/>
        <v>0</v>
      </c>
    </row>
    <row r="285" spans="1:31" ht="20.100000000000001" customHeight="1" x14ac:dyDescent="0.15">
      <c r="B285" s="95"/>
      <c r="D285" s="201"/>
      <c r="E285" s="219"/>
      <c r="F285" s="220"/>
      <c r="G285" s="221"/>
      <c r="H285" s="222" t="s">
        <v>249</v>
      </c>
      <c r="I285" s="223" t="s">
        <v>250</v>
      </c>
      <c r="J285" s="224"/>
      <c r="K285" s="224"/>
      <c r="L285" s="224"/>
      <c r="M285" s="224"/>
      <c r="N285" s="225"/>
      <c r="O285" s="5"/>
      <c r="P285" s="81"/>
      <c r="Q285" s="81"/>
      <c r="R285" s="121"/>
      <c r="S285" s="81"/>
      <c r="T285" s="81"/>
      <c r="U285" s="81"/>
      <c r="V285" s="81"/>
      <c r="W285" s="81"/>
      <c r="X285" s="81"/>
      <c r="Y285" s="81"/>
      <c r="Z285" s="95"/>
      <c r="AB285" s="226">
        <f>AB284</f>
        <v>0</v>
      </c>
      <c r="AC285" s="227"/>
      <c r="AD285" s="226" t="b">
        <f>AD284</f>
        <v>0</v>
      </c>
      <c r="AE285" s="217" t="b">
        <f t="shared" si="27"/>
        <v>0</v>
      </c>
    </row>
    <row r="286" spans="1:31" ht="20.100000000000001" customHeight="1" x14ac:dyDescent="0.15">
      <c r="B286" s="95"/>
      <c r="D286" s="201"/>
      <c r="E286" s="228"/>
      <c r="F286" s="229"/>
      <c r="G286" s="230"/>
      <c r="H286" s="222" t="s">
        <v>251</v>
      </c>
      <c r="I286" s="232" t="s">
        <v>252</v>
      </c>
      <c r="J286" s="233"/>
      <c r="K286" s="233"/>
      <c r="L286" s="233"/>
      <c r="M286" s="233"/>
      <c r="N286" s="234"/>
      <c r="O286" s="5"/>
      <c r="P286" s="81"/>
      <c r="Q286" s="81"/>
      <c r="R286" s="121"/>
      <c r="S286" s="81"/>
      <c r="T286" s="81"/>
      <c r="U286" s="81"/>
      <c r="V286" s="81"/>
      <c r="W286" s="81"/>
      <c r="X286" s="81"/>
      <c r="Y286" s="81"/>
      <c r="Z286" s="95"/>
      <c r="AB286" s="226">
        <f t="shared" ref="AB286" si="28">AB285</f>
        <v>0</v>
      </c>
      <c r="AC286" s="227"/>
      <c r="AD286" s="226" t="b">
        <f t="shared" ref="AD286" si="29">AD285</f>
        <v>0</v>
      </c>
      <c r="AE286" s="217" t="b">
        <f t="shared" si="27"/>
        <v>0</v>
      </c>
    </row>
    <row r="287" spans="1:31" ht="20.100000000000001" customHeight="1" x14ac:dyDescent="0.15">
      <c r="A287" s="66">
        <f>IFERROR(IF(OR(AND($AB287&lt;&gt;0,$AC287=0), AND($AB287=0,$AC287&lt;&gt;0)),1001,0),3)</f>
        <v>0</v>
      </c>
      <c r="B287" s="269"/>
      <c r="D287" s="201"/>
      <c r="E287" s="208" t="s">
        <v>299</v>
      </c>
      <c r="F287" s="209" t="s">
        <v>300</v>
      </c>
      <c r="G287" s="210"/>
      <c r="H287" s="211" t="s">
        <v>253</v>
      </c>
      <c r="I287" s="212" t="s">
        <v>254</v>
      </c>
      <c r="J287" s="213"/>
      <c r="K287" s="213"/>
      <c r="L287" s="213"/>
      <c r="M287" s="213"/>
      <c r="N287" s="214"/>
      <c r="O287" s="4"/>
      <c r="P287" s="81"/>
      <c r="Q287" s="81"/>
      <c r="R287" s="121"/>
      <c r="S287" s="81"/>
      <c r="T287" s="81"/>
      <c r="U287" s="81"/>
      <c r="V287" s="81"/>
      <c r="W287" s="81"/>
      <c r="X287" s="81"/>
      <c r="Y287" s="81"/>
      <c r="Z287" s="95"/>
      <c r="AB287" s="215">
        <f>COUNTIF($AB$210:$AB$212,$E287)</f>
        <v>0</v>
      </c>
      <c r="AC287" s="216">
        <f>COUNTIF($O287:$O291,"○")</f>
        <v>0</v>
      </c>
      <c r="AD287" s="217" t="b">
        <f>AND($AB287&lt;&gt;0,$AC287=0)</f>
        <v>0</v>
      </c>
      <c r="AE287" s="217" t="b">
        <f t="shared" si="27"/>
        <v>0</v>
      </c>
    </row>
    <row r="288" spans="1:31" ht="20.100000000000001" customHeight="1" x14ac:dyDescent="0.15">
      <c r="B288" s="95"/>
      <c r="D288" s="201"/>
      <c r="E288" s="219"/>
      <c r="F288" s="220"/>
      <c r="G288" s="221"/>
      <c r="H288" s="222" t="s">
        <v>255</v>
      </c>
      <c r="I288" s="223" t="s">
        <v>256</v>
      </c>
      <c r="J288" s="224"/>
      <c r="K288" s="224"/>
      <c r="L288" s="224"/>
      <c r="M288" s="224"/>
      <c r="N288" s="225"/>
      <c r="O288" s="5"/>
      <c r="P288" s="81"/>
      <c r="Q288" s="81"/>
      <c r="R288" s="121"/>
      <c r="S288" s="81"/>
      <c r="T288" s="81"/>
      <c r="U288" s="81"/>
      <c r="V288" s="81"/>
      <c r="W288" s="81"/>
      <c r="X288" s="81"/>
      <c r="Y288" s="81"/>
      <c r="Z288" s="95"/>
      <c r="AB288" s="226">
        <f>AB287</f>
        <v>0</v>
      </c>
      <c r="AC288" s="227"/>
      <c r="AD288" s="226" t="b">
        <f>AD287</f>
        <v>0</v>
      </c>
      <c r="AE288" s="217" t="b">
        <f t="shared" si="27"/>
        <v>0</v>
      </c>
    </row>
    <row r="289" spans="1:31" ht="20.100000000000001" customHeight="1" x14ac:dyDescent="0.15">
      <c r="B289" s="95"/>
      <c r="D289" s="201"/>
      <c r="E289" s="219"/>
      <c r="F289" s="220"/>
      <c r="G289" s="221"/>
      <c r="H289" s="222" t="s">
        <v>257</v>
      </c>
      <c r="I289" s="223" t="s">
        <v>258</v>
      </c>
      <c r="J289" s="224"/>
      <c r="K289" s="224"/>
      <c r="L289" s="224"/>
      <c r="M289" s="224"/>
      <c r="N289" s="225"/>
      <c r="O289" s="5"/>
      <c r="P289" s="81"/>
      <c r="Q289" s="81"/>
      <c r="R289" s="121"/>
      <c r="S289" s="81"/>
      <c r="T289" s="81"/>
      <c r="U289" s="81"/>
      <c r="V289" s="81"/>
      <c r="W289" s="81"/>
      <c r="X289" s="81"/>
      <c r="Y289" s="81"/>
      <c r="Z289" s="95"/>
      <c r="AB289" s="226">
        <f t="shared" ref="AB289:AB291" si="30">AB288</f>
        <v>0</v>
      </c>
      <c r="AC289" s="227"/>
      <c r="AD289" s="226" t="b">
        <f t="shared" ref="AD289:AD291" si="31">AD288</f>
        <v>0</v>
      </c>
      <c r="AE289" s="217" t="b">
        <f t="shared" si="27"/>
        <v>0</v>
      </c>
    </row>
    <row r="290" spans="1:31" ht="20.100000000000001" customHeight="1" x14ac:dyDescent="0.15">
      <c r="B290" s="95"/>
      <c r="D290" s="201"/>
      <c r="E290" s="219"/>
      <c r="F290" s="220"/>
      <c r="G290" s="221"/>
      <c r="H290" s="222" t="s">
        <v>259</v>
      </c>
      <c r="I290" s="223" t="s">
        <v>260</v>
      </c>
      <c r="J290" s="224"/>
      <c r="K290" s="224"/>
      <c r="L290" s="224"/>
      <c r="M290" s="224"/>
      <c r="N290" s="225"/>
      <c r="O290" s="5"/>
      <c r="P290" s="81"/>
      <c r="Q290" s="81"/>
      <c r="R290" s="121"/>
      <c r="S290" s="81"/>
      <c r="T290" s="81"/>
      <c r="U290" s="81"/>
      <c r="V290" s="81"/>
      <c r="W290" s="81"/>
      <c r="X290" s="81"/>
      <c r="Y290" s="81"/>
      <c r="Z290" s="95"/>
      <c r="AB290" s="226">
        <f t="shared" si="30"/>
        <v>0</v>
      </c>
      <c r="AC290" s="227"/>
      <c r="AD290" s="226" t="b">
        <f t="shared" si="31"/>
        <v>0</v>
      </c>
      <c r="AE290" s="217" t="b">
        <f t="shared" si="27"/>
        <v>0</v>
      </c>
    </row>
    <row r="291" spans="1:31" ht="20.100000000000001" customHeight="1" x14ac:dyDescent="0.15">
      <c r="B291" s="95"/>
      <c r="D291" s="201"/>
      <c r="E291" s="228"/>
      <c r="F291" s="229"/>
      <c r="G291" s="230"/>
      <c r="H291" s="222" t="s">
        <v>261</v>
      </c>
      <c r="I291" s="232" t="s">
        <v>262</v>
      </c>
      <c r="J291" s="233"/>
      <c r="K291" s="233"/>
      <c r="L291" s="233"/>
      <c r="M291" s="233"/>
      <c r="N291" s="234"/>
      <c r="O291" s="5"/>
      <c r="P291" s="81"/>
      <c r="Q291" s="81"/>
      <c r="R291" s="121"/>
      <c r="S291" s="81"/>
      <c r="T291" s="81"/>
      <c r="U291" s="81"/>
      <c r="V291" s="81"/>
      <c r="W291" s="81"/>
      <c r="X291" s="81"/>
      <c r="Y291" s="81"/>
      <c r="Z291" s="95"/>
      <c r="AB291" s="226">
        <f t="shared" si="30"/>
        <v>0</v>
      </c>
      <c r="AC291" s="227"/>
      <c r="AD291" s="226" t="b">
        <f t="shared" si="31"/>
        <v>0</v>
      </c>
      <c r="AE291" s="217" t="b">
        <f t="shared" si="27"/>
        <v>0</v>
      </c>
    </row>
    <row r="292" spans="1:31" ht="20.100000000000001" customHeight="1" x14ac:dyDescent="0.15">
      <c r="A292" s="66">
        <f>IFERROR(IF(OR(AND($AB292&lt;&gt;0,$AC292=0), AND($AB292=0,$AC292&lt;&gt;0)),1001,0),3)</f>
        <v>0</v>
      </c>
      <c r="B292" s="269"/>
      <c r="D292" s="201"/>
      <c r="E292" s="208" t="s">
        <v>301</v>
      </c>
      <c r="F292" s="209" t="s">
        <v>302</v>
      </c>
      <c r="G292" s="210"/>
      <c r="H292" s="211" t="s">
        <v>263</v>
      </c>
      <c r="I292" s="212" t="s">
        <v>264</v>
      </c>
      <c r="J292" s="213"/>
      <c r="K292" s="213"/>
      <c r="L292" s="213"/>
      <c r="M292" s="213"/>
      <c r="N292" s="214"/>
      <c r="O292" s="4"/>
      <c r="P292" s="81"/>
      <c r="Q292" s="81"/>
      <c r="R292" s="121"/>
      <c r="S292" s="81"/>
      <c r="T292" s="81"/>
      <c r="U292" s="81"/>
      <c r="V292" s="81"/>
      <c r="W292" s="81"/>
      <c r="X292" s="81"/>
      <c r="Y292" s="81"/>
      <c r="Z292" s="95"/>
      <c r="AB292" s="215">
        <f>COUNTIF($AB$210:$AB$212,$E292)</f>
        <v>0</v>
      </c>
      <c r="AC292" s="216">
        <f>COUNTIF($O292:$O295,"○")</f>
        <v>0</v>
      </c>
      <c r="AD292" s="217" t="b">
        <f>AND($AB292&lt;&gt;0,$AC292=0)</f>
        <v>0</v>
      </c>
      <c r="AE292" s="217" t="b">
        <f t="shared" si="27"/>
        <v>0</v>
      </c>
    </row>
    <row r="293" spans="1:31" ht="20.100000000000001" customHeight="1" x14ac:dyDescent="0.15">
      <c r="B293" s="95"/>
      <c r="D293" s="201"/>
      <c r="E293" s="219"/>
      <c r="F293" s="220"/>
      <c r="G293" s="221"/>
      <c r="H293" s="222" t="s">
        <v>265</v>
      </c>
      <c r="I293" s="223" t="s">
        <v>266</v>
      </c>
      <c r="J293" s="224"/>
      <c r="K293" s="224"/>
      <c r="L293" s="224"/>
      <c r="M293" s="224"/>
      <c r="N293" s="225"/>
      <c r="O293" s="5"/>
      <c r="P293" s="81"/>
      <c r="Q293" s="81"/>
      <c r="R293" s="121"/>
      <c r="S293" s="81"/>
      <c r="T293" s="81"/>
      <c r="U293" s="81"/>
      <c r="V293" s="81"/>
      <c r="W293" s="81"/>
      <c r="X293" s="81"/>
      <c r="Y293" s="81"/>
      <c r="Z293" s="95"/>
      <c r="AB293" s="226">
        <f>AB292</f>
        <v>0</v>
      </c>
      <c r="AC293" s="227"/>
      <c r="AD293" s="226" t="b">
        <f>AD292</f>
        <v>0</v>
      </c>
      <c r="AE293" s="217" t="b">
        <f t="shared" si="27"/>
        <v>0</v>
      </c>
    </row>
    <row r="294" spans="1:31" ht="20.100000000000001" customHeight="1" x14ac:dyDescent="0.15">
      <c r="B294" s="95"/>
      <c r="D294" s="201"/>
      <c r="E294" s="219"/>
      <c r="F294" s="220"/>
      <c r="G294" s="221"/>
      <c r="H294" s="222" t="s">
        <v>267</v>
      </c>
      <c r="I294" s="223" t="s">
        <v>268</v>
      </c>
      <c r="J294" s="224"/>
      <c r="K294" s="224"/>
      <c r="L294" s="224"/>
      <c r="M294" s="224"/>
      <c r="N294" s="225"/>
      <c r="O294" s="5"/>
      <c r="P294" s="81"/>
      <c r="Q294" s="81"/>
      <c r="R294" s="121"/>
      <c r="S294" s="81"/>
      <c r="T294" s="81"/>
      <c r="U294" s="81"/>
      <c r="V294" s="81"/>
      <c r="W294" s="81"/>
      <c r="X294" s="81"/>
      <c r="Y294" s="81"/>
      <c r="Z294" s="95"/>
      <c r="AB294" s="226">
        <f t="shared" ref="AB294:AB295" si="32">AB293</f>
        <v>0</v>
      </c>
      <c r="AC294" s="227"/>
      <c r="AD294" s="226" t="b">
        <f t="shared" ref="AD294:AD295" si="33">AD293</f>
        <v>0</v>
      </c>
      <c r="AE294" s="217" t="b">
        <f t="shared" si="27"/>
        <v>0</v>
      </c>
    </row>
    <row r="295" spans="1:31" ht="20.100000000000001" customHeight="1" x14ac:dyDescent="0.15">
      <c r="B295" s="95"/>
      <c r="D295" s="201"/>
      <c r="E295" s="228"/>
      <c r="F295" s="229"/>
      <c r="G295" s="230"/>
      <c r="H295" s="222" t="s">
        <v>269</v>
      </c>
      <c r="I295" s="232" t="s">
        <v>270</v>
      </c>
      <c r="J295" s="233"/>
      <c r="K295" s="233"/>
      <c r="L295" s="233"/>
      <c r="M295" s="233"/>
      <c r="N295" s="234"/>
      <c r="O295" s="5"/>
      <c r="P295" s="81"/>
      <c r="Q295" s="81"/>
      <c r="R295" s="121"/>
      <c r="S295" s="81"/>
      <c r="T295" s="81"/>
      <c r="U295" s="81"/>
      <c r="V295" s="81"/>
      <c r="W295" s="81"/>
      <c r="X295" s="81"/>
      <c r="Y295" s="81"/>
      <c r="Z295" s="95"/>
      <c r="AB295" s="226">
        <f t="shared" si="32"/>
        <v>0</v>
      </c>
      <c r="AC295" s="227"/>
      <c r="AD295" s="226" t="b">
        <f t="shared" si="33"/>
        <v>0</v>
      </c>
      <c r="AE295" s="217" t="b">
        <f t="shared" si="27"/>
        <v>0</v>
      </c>
    </row>
    <row r="296" spans="1:31" ht="20.100000000000001" customHeight="1" x14ac:dyDescent="0.15">
      <c r="A296" s="66">
        <f>IFERROR(IF(OR(AND($AB296&lt;&gt;0,$AC296=0), AND($AB296=0,$AC296&lt;&gt;0)),1001,0),3)</f>
        <v>0</v>
      </c>
      <c r="B296" s="269"/>
      <c r="D296" s="201"/>
      <c r="E296" s="256" t="s">
        <v>303</v>
      </c>
      <c r="F296" s="248" t="s">
        <v>320</v>
      </c>
      <c r="G296" s="249"/>
      <c r="H296" s="257" t="s">
        <v>271</v>
      </c>
      <c r="I296" s="250" t="s">
        <v>321</v>
      </c>
      <c r="J296" s="251"/>
      <c r="K296" s="251"/>
      <c r="L296" s="251"/>
      <c r="M296" s="251"/>
      <c r="N296" s="252"/>
      <c r="O296" s="7"/>
      <c r="P296" s="81"/>
      <c r="Q296" s="81"/>
      <c r="R296" s="121"/>
      <c r="S296" s="81"/>
      <c r="T296" s="81"/>
      <c r="U296" s="81"/>
      <c r="V296" s="81"/>
      <c r="W296" s="81"/>
      <c r="X296" s="81"/>
      <c r="Y296" s="81"/>
      <c r="Z296" s="95"/>
      <c r="AB296" s="215">
        <f>COUNTIF($AB$210:$AB$212,$E296)</f>
        <v>0</v>
      </c>
      <c r="AC296" s="216">
        <f>COUNTIF($O296:$O296,"○")</f>
        <v>0</v>
      </c>
      <c r="AD296" s="217" t="b">
        <f>AND($AB296&lt;&gt;0,$AC296=0)</f>
        <v>0</v>
      </c>
      <c r="AE296" s="217" t="b">
        <f t="shared" si="27"/>
        <v>0</v>
      </c>
    </row>
    <row r="297" spans="1:31" ht="20.100000000000001" customHeight="1" x14ac:dyDescent="0.15">
      <c r="A297" s="55"/>
      <c r="B297" s="55"/>
      <c r="C297" s="74"/>
      <c r="D297" s="75"/>
      <c r="E297" s="258" t="str">
        <f>"*1 具体的な内容を ("&amp;D298&amp;")"&amp;E298&amp;" に入力してください。"</f>
        <v>*1 具体的な内容を (4)「1801 上記以外の業務」の具体的な内容 に入力してください。</v>
      </c>
      <c r="F297" s="259"/>
      <c r="G297" s="260"/>
      <c r="H297" s="260"/>
      <c r="I297" s="261"/>
      <c r="J297" s="260"/>
      <c r="K297" s="260"/>
      <c r="Y297" s="80"/>
      <c r="Z297" s="95"/>
    </row>
    <row r="298" spans="1:31" ht="20.100000000000001" customHeight="1" x14ac:dyDescent="0.15">
      <c r="A298" s="66">
        <f>IFERROR(IF(AND($O296="○",TRIM($M298)=""),1001,0),3)</f>
        <v>0</v>
      </c>
      <c r="B298" s="95"/>
      <c r="D298" s="75">
        <v>4</v>
      </c>
      <c r="E298" s="262" t="str">
        <f>"「"&amp;H296&amp;" 上記以外の業務」の具体的な内容"</f>
        <v>「1801 上記以外の業務」の具体的な内容</v>
      </c>
      <c r="M298" s="8"/>
      <c r="N298" s="8"/>
      <c r="O298" s="8"/>
      <c r="P298" s="8"/>
      <c r="Q298" s="8"/>
      <c r="R298" s="8"/>
      <c r="S298" s="8"/>
      <c r="T298" s="8"/>
      <c r="U298" s="8"/>
      <c r="V298" s="8"/>
      <c r="W298" s="8"/>
      <c r="X298" s="8"/>
      <c r="Y298" s="8"/>
      <c r="Z298" s="95"/>
    </row>
    <row r="299" spans="1:31" ht="20.100000000000001" customHeight="1" x14ac:dyDescent="0.15">
      <c r="B299" s="95"/>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263"/>
    </row>
  </sheetData>
  <sheetProtection algorithmName="SHA-512" hashValue="Hk+oxmse3LM5ihxpFka8jA1j3oAbojOIFxIsdpjsztC2mjWvQClVX41NRYrFB29R2tgnwmZUCObXc6CaaDRb9Q==" saltValue="YYApN9p+aYXgDSms7NOThQ==" spinCount="100000" sheet="1" objects="1" scenarios="1"/>
  <dataConsolidate/>
  <mergeCells count="222">
    <mergeCell ref="F296:G296"/>
    <mergeCell ref="F292:G295"/>
    <mergeCell ref="E228:E232"/>
    <mergeCell ref="E292:E295"/>
    <mergeCell ref="F287:G291"/>
    <mergeCell ref="E287:E291"/>
    <mergeCell ref="E284:E286"/>
    <mergeCell ref="F284:G286"/>
    <mergeCell ref="F282:G283"/>
    <mergeCell ref="E282:E283"/>
    <mergeCell ref="F281:G281"/>
    <mergeCell ref="E275:E280"/>
    <mergeCell ref="F275:G280"/>
    <mergeCell ref="F272:G274"/>
    <mergeCell ref="E272:E274"/>
    <mergeCell ref="E269:E271"/>
    <mergeCell ref="F269:G271"/>
    <mergeCell ref="E263:E268"/>
    <mergeCell ref="F263:G268"/>
    <mergeCell ref="E205:G205"/>
    <mergeCell ref="E204:G204"/>
    <mergeCell ref="E256:E262"/>
    <mergeCell ref="F251:G255"/>
    <mergeCell ref="E251:E255"/>
    <mergeCell ref="E246:E250"/>
    <mergeCell ref="F246:G250"/>
    <mergeCell ref="F240:G245"/>
    <mergeCell ref="E240:E245"/>
    <mergeCell ref="F224:G227"/>
    <mergeCell ref="F228:G232"/>
    <mergeCell ref="F233:G239"/>
    <mergeCell ref="E233:E239"/>
    <mergeCell ref="E224:E227"/>
    <mergeCell ref="I282:N282"/>
    <mergeCell ref="I217:N217"/>
    <mergeCell ref="E208:Y208"/>
    <mergeCell ref="H209:O209"/>
    <mergeCell ref="E210:G210"/>
    <mergeCell ref="H210:O210"/>
    <mergeCell ref="E212:G212"/>
    <mergeCell ref="H212:O212"/>
    <mergeCell ref="E211:G211"/>
    <mergeCell ref="H211:O211"/>
    <mergeCell ref="E217:E223"/>
    <mergeCell ref="F217:G223"/>
    <mergeCell ref="I218:N218"/>
    <mergeCell ref="I219:N219"/>
    <mergeCell ref="I220:N220"/>
    <mergeCell ref="I221:N221"/>
    <mergeCell ref="I222:N222"/>
    <mergeCell ref="I223:N223"/>
    <mergeCell ref="E216:G216"/>
    <mergeCell ref="E215:Y215"/>
    <mergeCell ref="H216:N216"/>
    <mergeCell ref="I260:N260"/>
    <mergeCell ref="I261:N261"/>
    <mergeCell ref="F256:G262"/>
    <mergeCell ref="I112:Y112"/>
    <mergeCell ref="I116:Y116"/>
    <mergeCell ref="I118:M118"/>
    <mergeCell ref="I85:M85"/>
    <mergeCell ref="I87:Y87"/>
    <mergeCell ref="D90:Y90"/>
    <mergeCell ref="I91:M91"/>
    <mergeCell ref="I93:Y93"/>
    <mergeCell ref="I97:M97"/>
    <mergeCell ref="I99:Y99"/>
    <mergeCell ref="C109:H109"/>
    <mergeCell ref="D111:Y111"/>
    <mergeCell ref="I114:Y114"/>
    <mergeCell ref="W1:Z1"/>
    <mergeCell ref="I176:M176"/>
    <mergeCell ref="I71:Y71"/>
    <mergeCell ref="I73:Y73"/>
    <mergeCell ref="I32:Y32"/>
    <mergeCell ref="I34:M34"/>
    <mergeCell ref="I48:M48"/>
    <mergeCell ref="I50:M50"/>
    <mergeCell ref="I95:M95"/>
    <mergeCell ref="J74:Y74"/>
    <mergeCell ref="I75:Y75"/>
    <mergeCell ref="I77:Y77"/>
    <mergeCell ref="I79:Y79"/>
    <mergeCell ref="I83:M83"/>
    <mergeCell ref="I36:M36"/>
    <mergeCell ref="I38:Y38"/>
    <mergeCell ref="I40:M40"/>
    <mergeCell ref="D43:Y43"/>
    <mergeCell ref="I44:M44"/>
    <mergeCell ref="I46:Y46"/>
    <mergeCell ref="I52:Y52"/>
    <mergeCell ref="C60:H60"/>
    <mergeCell ref="I63:M63"/>
    <mergeCell ref="I69:M69"/>
    <mergeCell ref="J76:Y76"/>
    <mergeCell ref="I81:Y81"/>
    <mergeCell ref="C13:H13"/>
    <mergeCell ref="E15:H15"/>
    <mergeCell ref="J15:Y15"/>
    <mergeCell ref="I20:M20"/>
    <mergeCell ref="I22:Y22"/>
    <mergeCell ref="I24:Y24"/>
    <mergeCell ref="I26:Y26"/>
    <mergeCell ref="I28:Y28"/>
    <mergeCell ref="I30:Y30"/>
    <mergeCell ref="I120:Y120"/>
    <mergeCell ref="I122:M122"/>
    <mergeCell ref="I124:M124"/>
    <mergeCell ref="I126:Y126"/>
    <mergeCell ref="C150:H150"/>
    <mergeCell ref="I153:M153"/>
    <mergeCell ref="I155:Y155"/>
    <mergeCell ref="I157:Y157"/>
    <mergeCell ref="I159:M159"/>
    <mergeCell ref="I188:M188"/>
    <mergeCell ref="I161:M161"/>
    <mergeCell ref="I182:K182"/>
    <mergeCell ref="I183:K183"/>
    <mergeCell ref="O183:P183"/>
    <mergeCell ref="L180:N180"/>
    <mergeCell ref="L182:N182"/>
    <mergeCell ref="L183:N183"/>
    <mergeCell ref="I181:K181"/>
    <mergeCell ref="O182:P182"/>
    <mergeCell ref="I163:Y163"/>
    <mergeCell ref="I165:M165"/>
    <mergeCell ref="I167:M167"/>
    <mergeCell ref="I169:Y169"/>
    <mergeCell ref="M298:Y298"/>
    <mergeCell ref="C174:H174"/>
    <mergeCell ref="H204:K204"/>
    <mergeCell ref="H205:K205"/>
    <mergeCell ref="I203:J203"/>
    <mergeCell ref="L181:N181"/>
    <mergeCell ref="O181:P181"/>
    <mergeCell ref="E181:H181"/>
    <mergeCell ref="I179:N179"/>
    <mergeCell ref="O179:P180"/>
    <mergeCell ref="I180:K180"/>
    <mergeCell ref="I186:M186"/>
    <mergeCell ref="E182:H182"/>
    <mergeCell ref="E183:H183"/>
    <mergeCell ref="J187:Y187"/>
    <mergeCell ref="E184:H184"/>
    <mergeCell ref="I184:K184"/>
    <mergeCell ref="C201:I201"/>
    <mergeCell ref="I190:M190"/>
    <mergeCell ref="I192:M192"/>
    <mergeCell ref="I194:M194"/>
    <mergeCell ref="I196:M196"/>
    <mergeCell ref="O184:P184"/>
    <mergeCell ref="L184:N184"/>
    <mergeCell ref="I224:N224"/>
    <mergeCell ref="I225:N225"/>
    <mergeCell ref="I226:N226"/>
    <mergeCell ref="I227:N227"/>
    <mergeCell ref="I228:N228"/>
    <mergeCell ref="I229:N229"/>
    <mergeCell ref="I296:N296"/>
    <mergeCell ref="I295:N295"/>
    <mergeCell ref="I294:N294"/>
    <mergeCell ref="I293:N293"/>
    <mergeCell ref="I292:N292"/>
    <mergeCell ref="I287:N287"/>
    <mergeCell ref="I288:N288"/>
    <mergeCell ref="I289:N289"/>
    <mergeCell ref="I290:N290"/>
    <mergeCell ref="I291:N291"/>
    <mergeCell ref="I283:N283"/>
    <mergeCell ref="I284:N284"/>
    <mergeCell ref="I285:N285"/>
    <mergeCell ref="I286:N286"/>
    <mergeCell ref="I281:N281"/>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2:N262"/>
    <mergeCell ref="I263:N263"/>
    <mergeCell ref="I264:N264"/>
    <mergeCell ref="I265:N265"/>
    <mergeCell ref="I266:N266"/>
    <mergeCell ref="I267:N267"/>
    <mergeCell ref="I268:N268"/>
    <mergeCell ref="I269:N269"/>
    <mergeCell ref="I270:N270"/>
    <mergeCell ref="I280:N280"/>
    <mergeCell ref="I271:N271"/>
    <mergeCell ref="I272:N272"/>
    <mergeCell ref="I273:N273"/>
    <mergeCell ref="I274:N274"/>
    <mergeCell ref="I275:N275"/>
    <mergeCell ref="I276:N276"/>
    <mergeCell ref="I277:N277"/>
    <mergeCell ref="I278:N278"/>
    <mergeCell ref="I279:N279"/>
  </mergeCells>
  <phoneticPr fontId="5"/>
  <conditionalFormatting sqref="I20:M20">
    <cfRule type="expression" dxfId="144" priority="145" stopIfTrue="1">
      <formula>$A20&lt;&gt;0</formula>
    </cfRule>
  </conditionalFormatting>
  <conditionalFormatting sqref="I22:Y22">
    <cfRule type="expression" dxfId="143" priority="144" stopIfTrue="1">
      <formula>$A22&lt;&gt;0</formula>
    </cfRule>
  </conditionalFormatting>
  <conditionalFormatting sqref="I24:Y24">
    <cfRule type="expression" dxfId="142" priority="143" stopIfTrue="1">
      <formula>$A24&lt;&gt;0</formula>
    </cfRule>
  </conditionalFormatting>
  <conditionalFormatting sqref="I26:Y26">
    <cfRule type="expression" dxfId="141" priority="142" stopIfTrue="1">
      <formula>$A26&lt;&gt;0</formula>
    </cfRule>
  </conditionalFormatting>
  <conditionalFormatting sqref="I28:Y28">
    <cfRule type="expression" dxfId="140" priority="141" stopIfTrue="1">
      <formula>$A28&lt;&gt;0</formula>
    </cfRule>
  </conditionalFormatting>
  <conditionalFormatting sqref="I30:Y30">
    <cfRule type="expression" dxfId="139" priority="140" stopIfTrue="1">
      <formula>$A30&lt;&gt;0</formula>
    </cfRule>
  </conditionalFormatting>
  <conditionalFormatting sqref="I32:Y32">
    <cfRule type="expression" dxfId="138" priority="139" stopIfTrue="1">
      <formula>$A32&lt;&gt;0</formula>
    </cfRule>
  </conditionalFormatting>
  <conditionalFormatting sqref="I34:M34">
    <cfRule type="expression" dxfId="137" priority="138" stopIfTrue="1">
      <formula>$A34&lt;&gt;0</formula>
    </cfRule>
  </conditionalFormatting>
  <conditionalFormatting sqref="I36:M36">
    <cfRule type="expression" dxfId="136" priority="137" stopIfTrue="1">
      <formula>$A36&lt;&gt;0</formula>
    </cfRule>
  </conditionalFormatting>
  <conditionalFormatting sqref="I38:Y38">
    <cfRule type="expression" dxfId="135" priority="136" stopIfTrue="1">
      <formula>$A38&lt;&gt;0</formula>
    </cfRule>
  </conditionalFormatting>
  <conditionalFormatting sqref="I40:M40">
    <cfRule type="expression" dxfId="134" priority="135" stopIfTrue="1">
      <formula>$A40&lt;&gt;0</formula>
    </cfRule>
  </conditionalFormatting>
  <conditionalFormatting sqref="I46:Y46">
    <cfRule type="expression" dxfId="133" priority="134" stopIfTrue="1">
      <formula>$A46&lt;&gt;0</formula>
    </cfRule>
  </conditionalFormatting>
  <conditionalFormatting sqref="I48:M48">
    <cfRule type="expression" dxfId="132" priority="133" stopIfTrue="1">
      <formula>$A48&lt;&gt;0</formula>
    </cfRule>
  </conditionalFormatting>
  <conditionalFormatting sqref="I50:M50">
    <cfRule type="expression" dxfId="131" priority="132" stopIfTrue="1">
      <formula>$A50&lt;&gt;0</formula>
    </cfRule>
  </conditionalFormatting>
  <conditionalFormatting sqref="I52:Y52">
    <cfRule type="expression" dxfId="130" priority="131" stopIfTrue="1">
      <formula>$A52&lt;&gt;0</formula>
    </cfRule>
  </conditionalFormatting>
  <conditionalFormatting sqref="I63:M63">
    <cfRule type="expression" dxfId="129" priority="130" stopIfTrue="1">
      <formula>$A63&lt;&gt;0</formula>
    </cfRule>
  </conditionalFormatting>
  <conditionalFormatting sqref="I69:M69">
    <cfRule type="expression" dxfId="128" priority="129" stopIfTrue="1">
      <formula>$A69&lt;&gt;0</formula>
    </cfRule>
  </conditionalFormatting>
  <conditionalFormatting sqref="I71:Y71">
    <cfRule type="expression" dxfId="127" priority="128" stopIfTrue="1">
      <formula>$A71&lt;&gt;0</formula>
    </cfRule>
  </conditionalFormatting>
  <conditionalFormatting sqref="I73:Y73">
    <cfRule type="expression" dxfId="126" priority="127" stopIfTrue="1">
      <formula>$A73&lt;&gt;0</formula>
    </cfRule>
  </conditionalFormatting>
  <conditionalFormatting sqref="I75:Y75">
    <cfRule type="expression" dxfId="125" priority="126" stopIfTrue="1">
      <formula>$A75&lt;&gt;0</formula>
    </cfRule>
  </conditionalFormatting>
  <conditionalFormatting sqref="I77:Y77">
    <cfRule type="expression" dxfId="124" priority="125" stopIfTrue="1">
      <formula>$A77&lt;&gt;0</formula>
    </cfRule>
  </conditionalFormatting>
  <conditionalFormatting sqref="I79:Y79">
    <cfRule type="expression" dxfId="123" priority="124" stopIfTrue="1">
      <formula>$A79&lt;&gt;0</formula>
    </cfRule>
  </conditionalFormatting>
  <conditionalFormatting sqref="I81:Y81">
    <cfRule type="expression" dxfId="122" priority="123" stopIfTrue="1">
      <formula>$A81&lt;&gt;0</formula>
    </cfRule>
  </conditionalFormatting>
  <conditionalFormatting sqref="I83:M83">
    <cfRule type="expression" dxfId="121" priority="122" stopIfTrue="1">
      <formula>$A83&lt;&gt;0</formula>
    </cfRule>
  </conditionalFormatting>
  <conditionalFormatting sqref="P83">
    <cfRule type="expression" dxfId="120" priority="121" stopIfTrue="1">
      <formula>$A84&lt;&gt;0</formula>
    </cfRule>
  </conditionalFormatting>
  <conditionalFormatting sqref="I85:M85">
    <cfRule type="expression" dxfId="119" priority="120" stopIfTrue="1">
      <formula>$A85&lt;&gt;0</formula>
    </cfRule>
  </conditionalFormatting>
  <conditionalFormatting sqref="I87:Y87">
    <cfRule type="expression" dxfId="118" priority="119" stopIfTrue="1">
      <formula>$A87&lt;&gt;0</formula>
    </cfRule>
  </conditionalFormatting>
  <conditionalFormatting sqref="I93:Y93">
    <cfRule type="expression" dxfId="117" priority="118" stopIfTrue="1">
      <formula>$A93&lt;&gt;0</formula>
    </cfRule>
  </conditionalFormatting>
  <conditionalFormatting sqref="I95:M95">
    <cfRule type="expression" dxfId="116" priority="117" stopIfTrue="1">
      <formula>$A95&lt;&gt;0</formula>
    </cfRule>
  </conditionalFormatting>
  <conditionalFormatting sqref="I97:M97">
    <cfRule type="expression" dxfId="115" priority="116" stopIfTrue="1">
      <formula>$A97&lt;&gt;0</formula>
    </cfRule>
  </conditionalFormatting>
  <conditionalFormatting sqref="I99:Y99">
    <cfRule type="expression" dxfId="114" priority="115" stopIfTrue="1">
      <formula>$A99&lt;&gt;0</formula>
    </cfRule>
  </conditionalFormatting>
  <conditionalFormatting sqref="I114:Y114">
    <cfRule type="expression" dxfId="113" priority="114" stopIfTrue="1">
      <formula>$A114&lt;&gt;0</formula>
    </cfRule>
  </conditionalFormatting>
  <conditionalFormatting sqref="I116:Y116">
    <cfRule type="expression" dxfId="112" priority="113" stopIfTrue="1">
      <formula>$A116&lt;&gt;0</formula>
    </cfRule>
  </conditionalFormatting>
  <conditionalFormatting sqref="I120:Y120">
    <cfRule type="expression" dxfId="111" priority="112" stopIfTrue="1">
      <formula>$A120&lt;&gt;0</formula>
    </cfRule>
  </conditionalFormatting>
  <conditionalFormatting sqref="I122:M122">
    <cfRule type="expression" dxfId="110" priority="111" stopIfTrue="1">
      <formula>$A122&lt;&gt;0</formula>
    </cfRule>
  </conditionalFormatting>
  <conditionalFormatting sqref="I124:M124">
    <cfRule type="expression" dxfId="109" priority="110" stopIfTrue="1">
      <formula>$A124&lt;&gt;0</formula>
    </cfRule>
  </conditionalFormatting>
  <conditionalFormatting sqref="I126:Y126">
    <cfRule type="expression" dxfId="108" priority="109" stopIfTrue="1">
      <formula>$A126&lt;&gt;0</formula>
    </cfRule>
  </conditionalFormatting>
  <conditionalFormatting sqref="I153:M153">
    <cfRule type="expression" dxfId="107" priority="108" stopIfTrue="1">
      <formula>$A153&lt;&gt;0</formula>
    </cfRule>
  </conditionalFormatting>
  <conditionalFormatting sqref="I155:Y155">
    <cfRule type="expression" dxfId="106" priority="107" stopIfTrue="1">
      <formula>$A155&lt;&gt;0</formula>
    </cfRule>
  </conditionalFormatting>
  <conditionalFormatting sqref="I157:Y157">
    <cfRule type="expression" dxfId="105" priority="106" stopIfTrue="1">
      <formula>$A157&lt;&gt;0</formula>
    </cfRule>
  </conditionalFormatting>
  <conditionalFormatting sqref="I159:M159">
    <cfRule type="expression" dxfId="104" priority="105" stopIfTrue="1">
      <formula>$A159&lt;&gt;0</formula>
    </cfRule>
  </conditionalFormatting>
  <conditionalFormatting sqref="I161:M161">
    <cfRule type="expression" dxfId="103" priority="104" stopIfTrue="1">
      <formula>$A161&lt;&gt;0</formula>
    </cfRule>
  </conditionalFormatting>
  <conditionalFormatting sqref="I163:Y163">
    <cfRule type="expression" dxfId="102" priority="103" stopIfTrue="1">
      <formula>$A163&lt;&gt;0</formula>
    </cfRule>
  </conditionalFormatting>
  <conditionalFormatting sqref="I165:M165">
    <cfRule type="expression" dxfId="101" priority="102" stopIfTrue="1">
      <formula>$A165&lt;&gt;0</formula>
    </cfRule>
  </conditionalFormatting>
  <conditionalFormatting sqref="I167:M167">
    <cfRule type="expression" dxfId="100" priority="101" stopIfTrue="1">
      <formula>$A167&lt;&gt;0</formula>
    </cfRule>
  </conditionalFormatting>
  <conditionalFormatting sqref="I169:Y169">
    <cfRule type="expression" dxfId="99" priority="100" stopIfTrue="1">
      <formula>$A169&lt;&gt;0</formula>
    </cfRule>
  </conditionalFormatting>
  <conditionalFormatting sqref="I176:M176">
    <cfRule type="expression" dxfId="98" priority="99" stopIfTrue="1">
      <formula>$A176&lt;&gt;0</formula>
    </cfRule>
  </conditionalFormatting>
  <conditionalFormatting sqref="I181:K181">
    <cfRule type="expression" dxfId="97" priority="98" stopIfTrue="1">
      <formula>$I181=""</formula>
    </cfRule>
  </conditionalFormatting>
  <conditionalFormatting sqref="L181:N181">
    <cfRule type="expression" dxfId="96" priority="97" stopIfTrue="1">
      <formula>$L181=""</formula>
    </cfRule>
  </conditionalFormatting>
  <conditionalFormatting sqref="I182:K182">
    <cfRule type="expression" dxfId="95" priority="96" stopIfTrue="1">
      <formula>$I182=""</formula>
    </cfRule>
  </conditionalFormatting>
  <conditionalFormatting sqref="L182:N182">
    <cfRule type="expression" dxfId="94" priority="95" stopIfTrue="1">
      <formula>$L182=""</formula>
    </cfRule>
  </conditionalFormatting>
  <conditionalFormatting sqref="I183:K183">
    <cfRule type="expression" dxfId="93" priority="94" stopIfTrue="1">
      <formula>$I183=""</formula>
    </cfRule>
  </conditionalFormatting>
  <conditionalFormatting sqref="L183:N183">
    <cfRule type="expression" dxfId="92" priority="93" stopIfTrue="1">
      <formula>$L183=""</formula>
    </cfRule>
  </conditionalFormatting>
  <conditionalFormatting sqref="I186:M186">
    <cfRule type="expression" dxfId="91" priority="92" stopIfTrue="1">
      <formula>$A186&lt;&gt;0</formula>
    </cfRule>
  </conditionalFormatting>
  <conditionalFormatting sqref="I188:M188">
    <cfRule type="expression" dxfId="90" priority="91" stopIfTrue="1">
      <formula>$A188&lt;&gt;0</formula>
    </cfRule>
  </conditionalFormatting>
  <conditionalFormatting sqref="I190:M190">
    <cfRule type="expression" dxfId="89" priority="90" stopIfTrue="1">
      <formula>$A190&lt;&gt;0</formula>
    </cfRule>
  </conditionalFormatting>
  <conditionalFormatting sqref="I192:M192">
    <cfRule type="expression" dxfId="88" priority="89" stopIfTrue="1">
      <formula>$A192&lt;&gt;0</formula>
    </cfRule>
  </conditionalFormatting>
  <conditionalFormatting sqref="I194:M194">
    <cfRule type="expression" dxfId="87" priority="88" stopIfTrue="1">
      <formula>$A194&lt;&gt;0</formula>
    </cfRule>
  </conditionalFormatting>
  <conditionalFormatting sqref="I196:M196">
    <cfRule type="expression" dxfId="86" priority="87" stopIfTrue="1">
      <formula>$A196&lt;&gt;0</formula>
    </cfRule>
  </conditionalFormatting>
  <conditionalFormatting sqref="H204:K204">
    <cfRule type="expression" dxfId="85" priority="86" stopIfTrue="1">
      <formula>$A204&lt;&gt;0</formula>
    </cfRule>
  </conditionalFormatting>
  <conditionalFormatting sqref="H205:K205">
    <cfRule type="expression" dxfId="84" priority="85" stopIfTrue="1">
      <formula>$A205&lt;&gt;0</formula>
    </cfRule>
  </conditionalFormatting>
  <conditionalFormatting sqref="H210:O210">
    <cfRule type="expression" dxfId="83" priority="84" stopIfTrue="1">
      <formula>OR(希望&lt;&gt;0, $A$211&lt;&gt;0)</formula>
    </cfRule>
  </conditionalFormatting>
  <conditionalFormatting sqref="H211:O211">
    <cfRule type="expression" dxfId="82" priority="83" stopIfTrue="1">
      <formula>OR($A$211&lt;&gt;0, $AC211)</formula>
    </cfRule>
  </conditionalFormatting>
  <conditionalFormatting sqref="H212:O212">
    <cfRule type="expression" dxfId="81" priority="82" stopIfTrue="1">
      <formula>OR($A$211&lt;&gt;0, $AC212)</formula>
    </cfRule>
  </conditionalFormatting>
  <conditionalFormatting sqref="O217">
    <cfRule type="expression" dxfId="80" priority="81" stopIfTrue="1">
      <formula>OR($AD217, $AE217)</formula>
    </cfRule>
  </conditionalFormatting>
  <conditionalFormatting sqref="O218">
    <cfRule type="expression" dxfId="79" priority="80" stopIfTrue="1">
      <formula>OR($AD218, $AE218)</formula>
    </cfRule>
  </conditionalFormatting>
  <conditionalFormatting sqref="O219">
    <cfRule type="expression" dxfId="78" priority="79" stopIfTrue="1">
      <formula>OR($AD219, $AE219)</formula>
    </cfRule>
  </conditionalFormatting>
  <conditionalFormatting sqref="O220">
    <cfRule type="expression" dxfId="77" priority="78" stopIfTrue="1">
      <formula>OR($AD220, $AE220)</formula>
    </cfRule>
  </conditionalFormatting>
  <conditionalFormatting sqref="O221">
    <cfRule type="expression" dxfId="76" priority="77" stopIfTrue="1">
      <formula>OR($AD221, $AE221)</formula>
    </cfRule>
  </conditionalFormatting>
  <conditionalFormatting sqref="O222">
    <cfRule type="expression" dxfId="75" priority="76" stopIfTrue="1">
      <formula>OR($AD222, $AE222)</formula>
    </cfRule>
  </conditionalFormatting>
  <conditionalFormatting sqref="O223">
    <cfRule type="expression" dxfId="74" priority="75" stopIfTrue="1">
      <formula>OR($AD223, $AE223)</formula>
    </cfRule>
  </conditionalFormatting>
  <conditionalFormatting sqref="O224">
    <cfRule type="expression" dxfId="73" priority="74" stopIfTrue="1">
      <formula>OR($AD224, $AE224)</formula>
    </cfRule>
  </conditionalFormatting>
  <conditionalFormatting sqref="O225">
    <cfRule type="expression" dxfId="72" priority="73" stopIfTrue="1">
      <formula>OR($AD225, $AE225)</formula>
    </cfRule>
  </conditionalFormatting>
  <conditionalFormatting sqref="O226">
    <cfRule type="expression" dxfId="71" priority="72" stopIfTrue="1">
      <formula>OR($AD226, $AE226)</formula>
    </cfRule>
  </conditionalFormatting>
  <conditionalFormatting sqref="O227">
    <cfRule type="expression" dxfId="70" priority="71" stopIfTrue="1">
      <formula>OR($AD227, $AE227)</formula>
    </cfRule>
  </conditionalFormatting>
  <conditionalFormatting sqref="O228">
    <cfRule type="expression" dxfId="69" priority="70" stopIfTrue="1">
      <formula>OR($AD228, $AE228)</formula>
    </cfRule>
  </conditionalFormatting>
  <conditionalFormatting sqref="O229">
    <cfRule type="expression" dxfId="68" priority="69" stopIfTrue="1">
      <formula>OR($AD229, $AE229)</formula>
    </cfRule>
  </conditionalFormatting>
  <conditionalFormatting sqref="O230">
    <cfRule type="expression" dxfId="67" priority="68" stopIfTrue="1">
      <formula>OR($AD230, $AE230)</formula>
    </cfRule>
  </conditionalFormatting>
  <conditionalFormatting sqref="O231">
    <cfRule type="expression" dxfId="66" priority="67" stopIfTrue="1">
      <formula>OR($AD231, $AE231)</formula>
    </cfRule>
  </conditionalFormatting>
  <conditionalFormatting sqref="O232">
    <cfRule type="expression" dxfId="65" priority="66" stopIfTrue="1">
      <formula>OR($AD232, $AE232)</formula>
    </cfRule>
  </conditionalFormatting>
  <conditionalFormatting sqref="O233">
    <cfRule type="expression" dxfId="64" priority="65" stopIfTrue="1">
      <formula>OR($AD233, $AE233)</formula>
    </cfRule>
  </conditionalFormatting>
  <conditionalFormatting sqref="O234">
    <cfRule type="expression" dxfId="63" priority="64" stopIfTrue="1">
      <formula>OR($AD234, $AE234)</formula>
    </cfRule>
  </conditionalFormatting>
  <conditionalFormatting sqref="O235">
    <cfRule type="expression" dxfId="62" priority="63" stopIfTrue="1">
      <formula>OR($AD235, $AE235)</formula>
    </cfRule>
  </conditionalFormatting>
  <conditionalFormatting sqref="O236">
    <cfRule type="expression" dxfId="61" priority="62" stopIfTrue="1">
      <formula>OR($AD236, $AE236)</formula>
    </cfRule>
  </conditionalFormatting>
  <conditionalFormatting sqref="O237">
    <cfRule type="expression" dxfId="60" priority="61" stopIfTrue="1">
      <formula>OR($AD237, $AE237)</formula>
    </cfRule>
  </conditionalFormatting>
  <conditionalFormatting sqref="O238">
    <cfRule type="expression" dxfId="59" priority="60" stopIfTrue="1">
      <formula>OR($AD238, $AE238)</formula>
    </cfRule>
  </conditionalFormatting>
  <conditionalFormatting sqref="O239">
    <cfRule type="expression" dxfId="58" priority="59" stopIfTrue="1">
      <formula>OR($AD239, $AE239)</formula>
    </cfRule>
  </conditionalFormatting>
  <conditionalFormatting sqref="O240">
    <cfRule type="expression" dxfId="57" priority="58" stopIfTrue="1">
      <formula>OR($AD240, $AE240)</formula>
    </cfRule>
  </conditionalFormatting>
  <conditionalFormatting sqref="O241">
    <cfRule type="expression" dxfId="56" priority="57" stopIfTrue="1">
      <formula>OR($AD241, $AE241)</formula>
    </cfRule>
  </conditionalFormatting>
  <conditionalFormatting sqref="O242">
    <cfRule type="expression" dxfId="55" priority="56" stopIfTrue="1">
      <formula>OR($AD242, $AE242)</formula>
    </cfRule>
  </conditionalFormatting>
  <conditionalFormatting sqref="O243">
    <cfRule type="expression" dxfId="54" priority="55" stopIfTrue="1">
      <formula>OR($AD243, $AE243)</formula>
    </cfRule>
  </conditionalFormatting>
  <conditionalFormatting sqref="O244">
    <cfRule type="expression" dxfId="53" priority="54" stopIfTrue="1">
      <formula>OR($AD244, $AE244)</formula>
    </cfRule>
  </conditionalFormatting>
  <conditionalFormatting sqref="O245">
    <cfRule type="expression" dxfId="52" priority="53" stopIfTrue="1">
      <formula>OR($AD245, $AE245)</formula>
    </cfRule>
  </conditionalFormatting>
  <conditionalFormatting sqref="O246">
    <cfRule type="expression" dxfId="51" priority="52" stopIfTrue="1">
      <formula>OR($AD246, $AE246)</formula>
    </cfRule>
  </conditionalFormatting>
  <conditionalFormatting sqref="O247">
    <cfRule type="expression" dxfId="50" priority="51" stopIfTrue="1">
      <formula>OR($AD247, $AE247)</formula>
    </cfRule>
  </conditionalFormatting>
  <conditionalFormatting sqref="O248">
    <cfRule type="expression" dxfId="49" priority="50" stopIfTrue="1">
      <formula>OR($AD248, $AE248)</formula>
    </cfRule>
  </conditionalFormatting>
  <conditionalFormatting sqref="O249">
    <cfRule type="expression" dxfId="48" priority="49" stopIfTrue="1">
      <formula>OR($AD249, $AE249)</formula>
    </cfRule>
  </conditionalFormatting>
  <conditionalFormatting sqref="O250">
    <cfRule type="expression" dxfId="47" priority="48" stopIfTrue="1">
      <formula>OR($AD250, $AE250)</formula>
    </cfRule>
  </conditionalFormatting>
  <conditionalFormatting sqref="O251">
    <cfRule type="expression" dxfId="46" priority="47" stopIfTrue="1">
      <formula>OR($AD251, $AE251)</formula>
    </cfRule>
  </conditionalFormatting>
  <conditionalFormatting sqref="O252">
    <cfRule type="expression" dxfId="45" priority="46" stopIfTrue="1">
      <formula>OR($AD252, $AE252)</formula>
    </cfRule>
  </conditionalFormatting>
  <conditionalFormatting sqref="O253">
    <cfRule type="expression" dxfId="44" priority="45" stopIfTrue="1">
      <formula>OR($AD253, $AE253)</formula>
    </cfRule>
  </conditionalFormatting>
  <conditionalFormatting sqref="O254">
    <cfRule type="expression" dxfId="43" priority="44" stopIfTrue="1">
      <formula>OR($AD254, $AE254)</formula>
    </cfRule>
  </conditionalFormatting>
  <conditionalFormatting sqref="O255">
    <cfRule type="expression" dxfId="42" priority="43" stopIfTrue="1">
      <formula>OR($AD255, $AE255)</formula>
    </cfRule>
  </conditionalFormatting>
  <conditionalFormatting sqref="O256">
    <cfRule type="expression" dxfId="41" priority="42" stopIfTrue="1">
      <formula>OR($AD256, $AE256)</formula>
    </cfRule>
  </conditionalFormatting>
  <conditionalFormatting sqref="O257">
    <cfRule type="expression" dxfId="40" priority="41" stopIfTrue="1">
      <formula>OR($AD257, $AE257)</formula>
    </cfRule>
  </conditionalFormatting>
  <conditionalFormatting sqref="O258">
    <cfRule type="expression" dxfId="39" priority="40" stopIfTrue="1">
      <formula>OR($AD258, $AE258)</formula>
    </cfRule>
  </conditionalFormatting>
  <conditionalFormatting sqref="O259">
    <cfRule type="expression" dxfId="38" priority="39" stopIfTrue="1">
      <formula>OR($AD259, $AE259)</formula>
    </cfRule>
  </conditionalFormatting>
  <conditionalFormatting sqref="O260">
    <cfRule type="expression" dxfId="37" priority="38" stopIfTrue="1">
      <formula>OR($AD260, $AE260)</formula>
    </cfRule>
  </conditionalFormatting>
  <conditionalFormatting sqref="O261">
    <cfRule type="expression" dxfId="36" priority="37" stopIfTrue="1">
      <formula>OR($AD261, $AE261)</formula>
    </cfRule>
  </conditionalFormatting>
  <conditionalFormatting sqref="O262">
    <cfRule type="expression" dxfId="35" priority="36" stopIfTrue="1">
      <formula>OR($AD262, $AE262)</formula>
    </cfRule>
  </conditionalFormatting>
  <conditionalFormatting sqref="O263">
    <cfRule type="expression" dxfId="34" priority="35" stopIfTrue="1">
      <formula>OR($AD263, $AE263)</formula>
    </cfRule>
  </conditionalFormatting>
  <conditionalFormatting sqref="O264">
    <cfRule type="expression" dxfId="33" priority="34" stopIfTrue="1">
      <formula>OR($AD264, $AE264)</formula>
    </cfRule>
  </conditionalFormatting>
  <conditionalFormatting sqref="O265">
    <cfRule type="expression" dxfId="32" priority="33" stopIfTrue="1">
      <formula>OR($AD265, $AE265)</formula>
    </cfRule>
  </conditionalFormatting>
  <conditionalFormatting sqref="O266">
    <cfRule type="expression" dxfId="31" priority="32" stopIfTrue="1">
      <formula>OR($AD266, $AE266)</formula>
    </cfRule>
  </conditionalFormatting>
  <conditionalFormatting sqref="O267">
    <cfRule type="expression" dxfId="30" priority="31" stopIfTrue="1">
      <formula>OR($AD267, $AE267)</formula>
    </cfRule>
  </conditionalFormatting>
  <conditionalFormatting sqref="O268">
    <cfRule type="expression" dxfId="29" priority="30" stopIfTrue="1">
      <formula>OR($AD268, $AE268)</formula>
    </cfRule>
  </conditionalFormatting>
  <conditionalFormatting sqref="O269">
    <cfRule type="expression" dxfId="28" priority="29" stopIfTrue="1">
      <formula>OR($AD269, $AE269)</formula>
    </cfRule>
  </conditionalFormatting>
  <conditionalFormatting sqref="O270">
    <cfRule type="expression" dxfId="27" priority="28" stopIfTrue="1">
      <formula>OR($AD270, $AE270)</formula>
    </cfRule>
  </conditionalFormatting>
  <conditionalFormatting sqref="O271">
    <cfRule type="expression" dxfId="26" priority="27" stopIfTrue="1">
      <formula>OR($AD271, $AE271)</formula>
    </cfRule>
  </conditionalFormatting>
  <conditionalFormatting sqref="O272">
    <cfRule type="expression" dxfId="25" priority="26" stopIfTrue="1">
      <formula>OR($AD272, $AE272)</formula>
    </cfRule>
  </conditionalFormatting>
  <conditionalFormatting sqref="O273">
    <cfRule type="expression" dxfId="24" priority="25" stopIfTrue="1">
      <formula>OR($AD273, $AE273)</formula>
    </cfRule>
  </conditionalFormatting>
  <conditionalFormatting sqref="O274">
    <cfRule type="expression" dxfId="23" priority="24" stopIfTrue="1">
      <formula>OR($AD274, $AE274)</formula>
    </cfRule>
  </conditionalFormatting>
  <conditionalFormatting sqref="O275">
    <cfRule type="expression" dxfId="22" priority="23" stopIfTrue="1">
      <formula>OR($AD275, $AE275)</formula>
    </cfRule>
  </conditionalFormatting>
  <conditionalFormatting sqref="O276">
    <cfRule type="expression" dxfId="21" priority="22" stopIfTrue="1">
      <formula>OR($AD276, $AE276)</formula>
    </cfRule>
  </conditionalFormatting>
  <conditionalFormatting sqref="O277">
    <cfRule type="expression" dxfId="20" priority="21" stopIfTrue="1">
      <formula>OR($AD277, $AE277)</formula>
    </cfRule>
  </conditionalFormatting>
  <conditionalFormatting sqref="O278">
    <cfRule type="expression" dxfId="19" priority="20" stopIfTrue="1">
      <formula>OR($AD278, $AE278)</formula>
    </cfRule>
  </conditionalFormatting>
  <conditionalFormatting sqref="O279">
    <cfRule type="expression" dxfId="18" priority="19" stopIfTrue="1">
      <formula>OR($AD279, $AE279)</formula>
    </cfRule>
  </conditionalFormatting>
  <conditionalFormatting sqref="O280">
    <cfRule type="expression" dxfId="17" priority="18" stopIfTrue="1">
      <formula>OR($AD280, $AE280)</formula>
    </cfRule>
  </conditionalFormatting>
  <conditionalFormatting sqref="O281">
    <cfRule type="expression" dxfId="16" priority="17" stopIfTrue="1">
      <formula>OR($AD281, $AE281)</formula>
    </cfRule>
  </conditionalFormatting>
  <conditionalFormatting sqref="O282">
    <cfRule type="expression" dxfId="15" priority="16" stopIfTrue="1">
      <formula>OR($AD282, $AE282)</formula>
    </cfRule>
  </conditionalFormatting>
  <conditionalFormatting sqref="O283">
    <cfRule type="expression" dxfId="14" priority="15" stopIfTrue="1">
      <formula>OR($AD283, $AE283)</formula>
    </cfRule>
  </conditionalFormatting>
  <conditionalFormatting sqref="O284">
    <cfRule type="expression" dxfId="13" priority="14" stopIfTrue="1">
      <formula>OR($AD284, $AE284)</formula>
    </cfRule>
  </conditionalFormatting>
  <conditionalFormatting sqref="O285">
    <cfRule type="expression" dxfId="12" priority="13" stopIfTrue="1">
      <formula>OR($AD285, $AE285)</formula>
    </cfRule>
  </conditionalFormatting>
  <conditionalFormatting sqref="O286">
    <cfRule type="expression" dxfId="11" priority="12" stopIfTrue="1">
      <formula>OR($AD286, $AE286)</formula>
    </cfRule>
  </conditionalFormatting>
  <conditionalFormatting sqref="O287">
    <cfRule type="expression" dxfId="10" priority="11" stopIfTrue="1">
      <formula>OR($AD287, $AE287)</formula>
    </cfRule>
  </conditionalFormatting>
  <conditionalFormatting sqref="O288">
    <cfRule type="expression" dxfId="9" priority="10" stopIfTrue="1">
      <formula>OR($AD288, $AE288)</formula>
    </cfRule>
  </conditionalFormatting>
  <conditionalFormatting sqref="O289">
    <cfRule type="expression" dxfId="8" priority="9" stopIfTrue="1">
      <formula>OR($AD289, $AE289)</formula>
    </cfRule>
  </conditionalFormatting>
  <conditionalFormatting sqref="O290">
    <cfRule type="expression" dxfId="7" priority="8" stopIfTrue="1">
      <formula>OR($AD290, $AE290)</formula>
    </cfRule>
  </conditionalFormatting>
  <conditionalFormatting sqref="O291">
    <cfRule type="expression" dxfId="6" priority="7" stopIfTrue="1">
      <formula>OR($AD291, $AE291)</formula>
    </cfRule>
  </conditionalFormatting>
  <conditionalFormatting sqref="O292">
    <cfRule type="expression" dxfId="5" priority="6" stopIfTrue="1">
      <formula>OR($AD292, $AE292)</formula>
    </cfRule>
  </conditionalFormatting>
  <conditionalFormatting sqref="O293">
    <cfRule type="expression" dxfId="4" priority="5" stopIfTrue="1">
      <formula>OR($AD293, $AE293)</formula>
    </cfRule>
  </conditionalFormatting>
  <conditionalFormatting sqref="O294">
    <cfRule type="expression" dxfId="3" priority="4" stopIfTrue="1">
      <formula>OR($AD294, $AE294)</formula>
    </cfRule>
  </conditionalFormatting>
  <conditionalFormatting sqref="O295">
    <cfRule type="expression" dxfId="2" priority="3" stopIfTrue="1">
      <formula>OR($AD295, $AE295)</formula>
    </cfRule>
  </conditionalFormatting>
  <conditionalFormatting sqref="O296">
    <cfRule type="expression" dxfId="1" priority="2" stopIfTrue="1">
      <formula>OR($AD296, $AE296)</formula>
    </cfRule>
  </conditionalFormatting>
  <conditionalFormatting sqref="M298:Y298">
    <cfRule type="expression" dxfId="0" priority="1" stopIfTrue="1">
      <formula>$A298&lt;&gt;0</formula>
    </cfRule>
  </conditionalFormatting>
  <dataValidations count="152">
    <dataValidation imeMode="hiragana" allowBlank="1" showInputMessage="1" showErrorMessage="1" sqref="M298:Y298" xr:uid="{E2B410F9-928D-42AA-97F6-58BD09059ED3}"/>
    <dataValidation imeMode="hiragana" allowBlank="1" showInputMessage="1" showErrorMessage="1" sqref="I22:Y22" xr:uid="{3239B6D9-76F4-4203-9A27-35F2309A11A5}"/>
    <dataValidation type="whole" imeMode="halfAlpha" allowBlank="1" showInputMessage="1" showErrorMessage="1" error="7桁の数字を入力してください" sqref="I20:M20" xr:uid="{F4621EBD-D179-4175-9355-E5C040F6E816}">
      <formula1>0</formula1>
      <formula2>9999999</formula2>
    </dataValidation>
    <dataValidation imeMode="fullKatakana" allowBlank="1" showInputMessage="1" showErrorMessage="1" sqref="I24:Y24" xr:uid="{5AF7C1FC-75F0-44F0-ABE6-94A0E22AA8F0}"/>
    <dataValidation imeMode="hiragana" allowBlank="1" showInputMessage="1" showErrorMessage="1" sqref="I26:Y26" xr:uid="{62F6959F-CCB3-4605-8EDA-AB0C42880764}"/>
    <dataValidation imeMode="hiragana" allowBlank="1" showInputMessage="1" showErrorMessage="1" sqref="I28:Y28" xr:uid="{C5FDE59A-2ED7-4133-A7EA-BB82D4441C9A}"/>
    <dataValidation imeMode="fullKatakana" allowBlank="1" showInputMessage="1" showErrorMessage="1" sqref="I30:Y30" xr:uid="{7831B9C4-B039-48ED-8F5D-72A0E232866D}"/>
    <dataValidation imeMode="hiragana" allowBlank="1" showInputMessage="1" showErrorMessage="1" sqref="I32:Y32" xr:uid="{37663A5A-6FC5-4226-AB72-38DAEF501935}"/>
    <dataValidation imeMode="halfAlpha" allowBlank="1" showInputMessage="1" showErrorMessage="1" sqref="I34:M34" xr:uid="{F519CB92-0FB1-405A-8DFC-6A375E724E70}"/>
    <dataValidation imeMode="halfAlpha" allowBlank="1" showInputMessage="1" showErrorMessage="1" sqref="P34" xr:uid="{4D5CC584-003A-4EE5-B54E-4DF202074853}"/>
    <dataValidation imeMode="halfAlpha" allowBlank="1" showInputMessage="1" showErrorMessage="1" sqref="I36:M36" xr:uid="{EFDE4380-827B-4918-A9A9-41CB018E4793}"/>
    <dataValidation imeMode="halfAlpha" allowBlank="1" showInputMessage="1" showErrorMessage="1" sqref="I38:Y38" xr:uid="{A8859FE6-260B-4968-B4C9-058E3F66B492}"/>
    <dataValidation type="list" imeMode="halfAlpha" allowBlank="1" showInputMessage="1" showErrorMessage="1" error="リストから選択してください" sqref="I40:M40" xr:uid="{CBA3EBA7-8AE5-4D1B-8FFB-1F79FD2DDF3E}">
      <formula1>"一致する,一致しない"</formula1>
    </dataValidation>
    <dataValidation type="whole" imeMode="halfAlpha" allowBlank="1" showInputMessage="1" showErrorMessage="1" error="7桁の数字を入力してください" sqref="I44:M44" xr:uid="{F0EB72AA-481C-4244-A45C-15E4167B86A6}">
      <formula1>0</formula1>
      <formula2>9999999</formula2>
    </dataValidation>
    <dataValidation imeMode="hiragana" allowBlank="1" showInputMessage="1" showErrorMessage="1" sqref="I46:Y46" xr:uid="{F7C333A4-4291-40E5-BEA5-567EE073B559}"/>
    <dataValidation imeMode="halfAlpha" allowBlank="1" showInputMessage="1" showErrorMessage="1" sqref="I48:M48" xr:uid="{ACE35975-3433-44F1-A801-B588502A1F9F}"/>
    <dataValidation imeMode="halfAlpha" allowBlank="1" showInputMessage="1" showErrorMessage="1" sqref="I50:M50" xr:uid="{9EECBEB7-3BB9-4EBC-8AFA-E9204CB0CC72}"/>
    <dataValidation imeMode="halfAlpha" allowBlank="1" showInputMessage="1" showErrorMessage="1" sqref="I52:Y52" xr:uid="{BF9C6BBE-390C-4A85-A01A-6CE2C7195527}"/>
    <dataValidation type="list" imeMode="halfAlpha" allowBlank="1" showInputMessage="1" showErrorMessage="1" error="リストから選択してください" sqref="I63:M63" xr:uid="{AE09131A-2EB4-4EF1-BBB8-8F39B4A829B2}">
      <formula1>"しない,する"</formula1>
    </dataValidation>
    <dataValidation type="whole" imeMode="halfAlpha" allowBlank="1" showInputMessage="1" showErrorMessage="1" error="7桁の数字を入力してください" sqref="I69:M69" xr:uid="{70DC22B6-DB8C-40AD-A70E-A37D01964474}">
      <formula1>0</formula1>
      <formula2>9999999</formula2>
    </dataValidation>
    <dataValidation imeMode="hiragana" allowBlank="1" showInputMessage="1" showErrorMessage="1" sqref="I71:Y71" xr:uid="{C18ADA42-CDAA-48F4-AA40-E95E79202715}"/>
    <dataValidation imeMode="fullKatakana" allowBlank="1" showInputMessage="1" showErrorMessage="1" sqref="I73:Y73" xr:uid="{FDC5E148-B70C-486E-8013-747ACBC49DF8}"/>
    <dataValidation imeMode="hiragana" allowBlank="1" showInputMessage="1" showErrorMessage="1" sqref="I75:Y75" xr:uid="{A4B2A628-1280-4BD7-A787-856203E9C73B}"/>
    <dataValidation imeMode="hiragana" allowBlank="1" showInputMessage="1" showErrorMessage="1" sqref="I77:Y77" xr:uid="{1F6A4D08-B807-4CA7-B56A-60B0D3F352DE}"/>
    <dataValidation imeMode="fullKatakana" allowBlank="1" showInputMessage="1" showErrorMessage="1" sqref="I79:Y79" xr:uid="{A6685F6E-2DA4-4A04-A9E2-869221F22935}"/>
    <dataValidation imeMode="hiragana" allowBlank="1" showInputMessage="1" showErrorMessage="1" sqref="I81:Y81" xr:uid="{C866A80A-42B3-4972-A9FE-B3EE6B5F0B48}"/>
    <dataValidation imeMode="halfAlpha" allowBlank="1" showInputMessage="1" showErrorMessage="1" sqref="I83:M83" xr:uid="{EC50412B-85D0-41BE-9CBF-823FD0F84A33}"/>
    <dataValidation imeMode="halfAlpha" allowBlank="1" showInputMessage="1" showErrorMessage="1" sqref="P83" xr:uid="{CDCA9936-1725-450E-A41B-5DA4109C06EB}"/>
    <dataValidation imeMode="halfAlpha" allowBlank="1" showInputMessage="1" showErrorMessage="1" sqref="I85:M85" xr:uid="{264FA48F-9CF0-4AB2-AC81-8C146067A75F}"/>
    <dataValidation imeMode="halfAlpha" allowBlank="1" showInputMessage="1" showErrorMessage="1" sqref="I87:Y87" xr:uid="{948BA02E-E069-4558-B098-2BAAC71259B6}"/>
    <dataValidation type="whole" imeMode="halfAlpha" allowBlank="1" showInputMessage="1" showErrorMessage="1" error="7桁の数字を入力してください" sqref="I91:M91" xr:uid="{704045EE-4A2F-49D6-A9B0-DE41EADE9AC3}">
      <formula1>0</formula1>
      <formula2>9999999</formula2>
    </dataValidation>
    <dataValidation imeMode="hiragana" allowBlank="1" showInputMessage="1" showErrorMessage="1" sqref="I93:Y93" xr:uid="{D7500399-574C-4D8E-AD2C-3E95E9481110}"/>
    <dataValidation imeMode="halfAlpha" allowBlank="1" showInputMessage="1" showErrorMessage="1" sqref="I95:M95" xr:uid="{801D7662-E6A5-4D73-9BCD-901CA7BDE3C6}"/>
    <dataValidation imeMode="halfAlpha" allowBlank="1" showInputMessage="1" showErrorMessage="1" sqref="I97:M97" xr:uid="{D8011CD8-F104-46A7-9ECF-32BBDF5C471C}"/>
    <dataValidation imeMode="halfAlpha" allowBlank="1" showInputMessage="1" showErrorMessage="1" sqref="I99:Y99" xr:uid="{C1764F20-0B75-433A-948B-638FF05A2339}"/>
    <dataValidation imeMode="hiragana" allowBlank="1" showInputMessage="1" showErrorMessage="1" sqref="I112:Y112" xr:uid="{1E056D1F-F65A-42E5-BA73-433E284362D1}"/>
    <dataValidation imeMode="fullKatakana" allowBlank="1" showInputMessage="1" showErrorMessage="1" sqref="I114:Y114" xr:uid="{48789C8B-E81B-49F8-AC42-1359A3A25738}"/>
    <dataValidation imeMode="hiragana" allowBlank="1" showInputMessage="1" showErrorMessage="1" sqref="I116:Y116" xr:uid="{AC9FFAD0-85AB-4383-A162-865D627F68B1}"/>
    <dataValidation type="whole" imeMode="halfAlpha" allowBlank="1" showInputMessage="1" showErrorMessage="1" error="7桁の数字を入力してください" sqref="I118:M118" xr:uid="{2F54169F-5BE1-4E26-A151-70FA3B92E181}">
      <formula1>0</formula1>
      <formula2>9999999</formula2>
    </dataValidation>
    <dataValidation imeMode="hiragana" allowBlank="1" showInputMessage="1" showErrorMessage="1" sqref="I120:Y120" xr:uid="{BC5E9735-531F-4E87-A173-9FBCEE9E26AC}"/>
    <dataValidation imeMode="halfAlpha" allowBlank="1" showInputMessage="1" showErrorMessage="1" sqref="I122:M122" xr:uid="{6C025A69-ADB7-4A0E-8321-2808E2DD094B}"/>
    <dataValidation imeMode="halfAlpha" allowBlank="1" showInputMessage="1" showErrorMessage="1" sqref="P122" xr:uid="{51E3812E-1E6D-4C9D-BC36-6D5B33B70688}"/>
    <dataValidation imeMode="halfAlpha" allowBlank="1" showInputMessage="1" showErrorMessage="1" sqref="I124:M124" xr:uid="{EB906F69-649E-4206-8DB7-22BAD652901B}"/>
    <dataValidation imeMode="halfAlpha" allowBlank="1" showInputMessage="1" showErrorMessage="1" sqref="I126:Y126" xr:uid="{8C402AF0-D63E-401C-8A2B-7F162151AE17}"/>
    <dataValidation type="list" imeMode="halfAlpha" allowBlank="1" showInputMessage="1" showErrorMessage="1" error="リストから選択してください" sqref="I153:M153" xr:uid="{B93CBF51-84F6-4EF8-92B5-04FD2CD7133B}">
      <formula1>"しない,する"</formula1>
    </dataValidation>
    <dataValidation imeMode="fullKatakana" allowBlank="1" showInputMessage="1" showErrorMessage="1" sqref="I155:Y155" xr:uid="{4DB155F6-76ED-4C63-98BF-53A881F99871}"/>
    <dataValidation imeMode="hiragana" allowBlank="1" showInputMessage="1" showErrorMessage="1" sqref="I157:Y157" xr:uid="{6E8658D2-AB78-4492-869E-EFBCF62452F8}"/>
    <dataValidation imeMode="halfAlpha" allowBlank="1" showInputMessage="1" showErrorMessage="1" sqref="I159:M159" xr:uid="{C5B2ECB3-5965-4F35-BA60-735DD3EAE058}"/>
    <dataValidation type="whole" imeMode="halfAlpha" allowBlank="1" showInputMessage="1" showErrorMessage="1" error="7桁の数字を入力してください" sqref="I161:M161" xr:uid="{9B3254BF-661F-4FF7-9E6B-0EF5D5C4A999}">
      <formula1>0</formula1>
      <formula2>9999999</formula2>
    </dataValidation>
    <dataValidation imeMode="hiragana" allowBlank="1" showInputMessage="1" showErrorMessage="1" sqref="I163:Y163" xr:uid="{A6B1C211-262B-454F-B3A0-53CD7F3D7E8F}"/>
    <dataValidation imeMode="halfAlpha" allowBlank="1" showInputMessage="1" showErrorMessage="1" sqref="I165:M165" xr:uid="{0F537541-C4C7-40CF-8C84-2A702F5EFBE5}"/>
    <dataValidation imeMode="halfAlpha" allowBlank="1" showInputMessage="1" showErrorMessage="1" sqref="I167:M167" xr:uid="{422B74D6-198E-44A0-9682-CF16A072A71D}"/>
    <dataValidation imeMode="halfAlpha" allowBlank="1" showInputMessage="1" showErrorMessage="1" sqref="I169:Y169" xr:uid="{5EA66235-8475-447E-9E75-C73A7B58B522}"/>
    <dataValidation type="whole" imeMode="halfAlpha" allowBlank="1" showInputMessage="1" showErrorMessage="1" error="有効な数字を入力してください。10兆円以上になる場合は、9,999,999,999と入力してください" sqref="I176:M176" xr:uid="{02CF0329-E3D4-45E9-83C1-51D230DC32EC}">
      <formula1>-9999999999</formula1>
      <formula2>9999999999</formula2>
    </dataValidation>
    <dataValidation type="whole" imeMode="halfAlpha" allowBlank="1" showInputMessage="1" showErrorMessage="1" error="有効な数字を入力してください" sqref="I181:K181" xr:uid="{28A7F0C7-2049-44F6-9B7B-55BABACCB29E}">
      <formula1>0</formula1>
      <formula2>9999999999</formula2>
    </dataValidation>
    <dataValidation type="whole" imeMode="halfAlpha" allowBlank="1" showInputMessage="1" showErrorMessage="1" error="有効な数字を入力してください" sqref="L181:N181" xr:uid="{A11CE8A6-582A-4132-8178-C89B69D5679D}">
      <formula1>0</formula1>
      <formula2>9999999999</formula2>
    </dataValidation>
    <dataValidation allowBlank="1" showInputMessage="1" showErrorMessage="1" sqref="O181:P181 B181 O182:P182 B182 O183:P183 B183 I184:K184 L184:N184 O184:P184 B210 B211 B212 B217 B224 B228 B233 B240 B246 B251 B256 B263 B269 B272 B275 B281 B282 B284 B287 B292 B296" xr:uid="{FBF3E641-90CF-4104-8E3F-D23857EC9219}"/>
    <dataValidation type="whole" imeMode="halfAlpha" allowBlank="1" showInputMessage="1" showErrorMessage="1" error="有効な数字を入力してください" sqref="I182:K182" xr:uid="{0ACBF26A-59E5-4F02-ABDD-EFA1EA9D06B8}">
      <formula1>0</formula1>
      <formula2>9999999999</formula2>
    </dataValidation>
    <dataValidation type="whole" imeMode="halfAlpha" allowBlank="1" showInputMessage="1" showErrorMessage="1" error="有効な数字を入力してください" sqref="L182:N182" xr:uid="{FD5B8AB0-DD77-4FFD-AF72-53D899F51693}">
      <formula1>0</formula1>
      <formula2>9999999999</formula2>
    </dataValidation>
    <dataValidation type="whole" imeMode="halfAlpha" allowBlank="1" showInputMessage="1" showErrorMessage="1" error="有効な数字を入力してください" sqref="I183:K183" xr:uid="{EFF502DC-95B3-4308-80D4-3B5C89AF47DE}">
      <formula1>0</formula1>
      <formula2>9999999999</formula2>
    </dataValidation>
    <dataValidation type="whole" imeMode="halfAlpha" allowBlank="1" showInputMessage="1" showErrorMessage="1" error="有効な数字を入力してください" sqref="L183:N183" xr:uid="{A4D599B3-CBD1-4128-9E67-8F82A3DBD26B}">
      <formula1>0</formula1>
      <formula2>9999999999</formula2>
    </dataValidation>
    <dataValidation type="whole" imeMode="halfAlpha" allowBlank="1" showInputMessage="1" showErrorMessage="1" error="有効な数字を入力してください" sqref="I186:M186" xr:uid="{5B34CD4D-234A-4CD9-8CA4-0D6D39D90119}">
      <formula1>0</formula1>
      <formula2>9999999999</formula2>
    </dataValidation>
    <dataValidation type="list" imeMode="halfAlpha" allowBlank="1" showInputMessage="1" showErrorMessage="1" error="リストから選択してください" sqref="I188:M188" xr:uid="{E5EAD00B-6BA3-4972-BFF4-0555EB1B40D7}">
      <formula1>"有,無"</formula1>
    </dataValidation>
    <dataValidation type="list" imeMode="halfAlpha" allowBlank="1" showInputMessage="1" showErrorMessage="1" error="リストから選択してください" sqref="I190:M190" xr:uid="{2B9A1976-F5F3-49A1-AD15-7EA563B530E5}">
      <formula1>"有,無"</formula1>
    </dataValidation>
    <dataValidation type="list" imeMode="halfAlpha" allowBlank="1" showInputMessage="1" showErrorMessage="1" error="リストから選択してください" sqref="I192:M192" xr:uid="{772B7EDD-F4EA-41AE-A50D-D5986A6603E6}">
      <formula1>"有,無"</formula1>
    </dataValidation>
    <dataValidation type="list" imeMode="halfAlpha" allowBlank="1" showInputMessage="1" showErrorMessage="1" error="リストから選択してください" sqref="I194:M194" xr:uid="{85C519CB-3955-4054-8231-605F65EB4137}">
      <formula1>"有,無"</formula1>
    </dataValidation>
    <dataValidation type="list" imeMode="halfAlpha" allowBlank="1" showInputMessage="1" showErrorMessage="1" error="リストから選択してください" sqref="I196:M196" xr:uid="{CBBE6A26-7CE5-4DFC-AB02-6138619B0D4E}">
      <formula1>"有,無"</formula1>
    </dataValidation>
    <dataValidation type="list" imeMode="halfAlpha" allowBlank="1" showInputMessage="1" showErrorMessage="1" error="リストから選択してください" sqref="H204:K204" xr:uid="{38F774A2-BC40-42BC-A4CE-EE7649373486}">
      <formula1>"2,3"</formula1>
    </dataValidation>
    <dataValidation type="whole" imeMode="halfAlpha" allowBlank="1" showInputMessage="1" showErrorMessage="1" error="有効な数字を入力してください。10兆円以上になる場合は、9,999,999,999と入力してください" sqref="H205:K205" xr:uid="{F043F35B-AC69-4309-94F9-89F2BF82C58A}">
      <formula1>-9999999999</formula1>
      <formula2>9999999999</formula2>
    </dataValidation>
    <dataValidation type="list" imeMode="halfAlpha" allowBlank="1" showInputMessage="1" showErrorMessage="1" error="リストから選択してください" sqref="H210:O210" xr:uid="{F6DFAD54-BC79-4C27-A21E-7E2893EFC9BB}">
      <formula1>大分類</formula1>
    </dataValidation>
    <dataValidation type="list" imeMode="halfAlpha" allowBlank="1" showInputMessage="1" showErrorMessage="1" error="リストから選択してください" sqref="H211:O211" xr:uid="{889D6BC7-29F6-41BF-9A00-74E2985A899F}">
      <formula1>大分類</formula1>
    </dataValidation>
    <dataValidation type="list" imeMode="halfAlpha" allowBlank="1" showInputMessage="1" showErrorMessage="1" error="リストから選択してください" sqref="H212:O212" xr:uid="{53883164-1A1D-4431-8A31-78548F189A30}">
      <formula1>大分類</formula1>
    </dataValidation>
    <dataValidation type="list" imeMode="halfAlpha" allowBlank="1" showInputMessage="1" showErrorMessage="1" error="リストから選択してください" sqref="O217" xr:uid="{2E86F274-3543-4A89-9895-0D916F3B619D}">
      <formula1>"○,　"</formula1>
    </dataValidation>
    <dataValidation type="list" imeMode="halfAlpha" allowBlank="1" showInputMessage="1" showErrorMessage="1" error="リストから選択してください" sqref="O218" xr:uid="{41E3CA1E-ECD2-47EC-BA88-173BFF65ED23}">
      <formula1>"○,　"</formula1>
    </dataValidation>
    <dataValidation type="list" imeMode="halfAlpha" allowBlank="1" showInputMessage="1" showErrorMessage="1" error="リストから選択してください" sqref="O219" xr:uid="{C9B02C20-E2A9-46AB-A428-31045B5981A5}">
      <formula1>"○,　"</formula1>
    </dataValidation>
    <dataValidation type="list" imeMode="halfAlpha" allowBlank="1" showInputMessage="1" showErrorMessage="1" error="リストから選択してください" sqref="O220" xr:uid="{09208E4A-2C81-40A7-9249-BA6D588C2C4F}">
      <formula1>"○,　"</formula1>
    </dataValidation>
    <dataValidation type="list" imeMode="halfAlpha" allowBlank="1" showInputMessage="1" showErrorMessage="1" error="リストから選択してください" sqref="O221" xr:uid="{097B64A8-06F6-4BCC-AA18-635D1C87B569}">
      <formula1>"○,　"</formula1>
    </dataValidation>
    <dataValidation type="list" imeMode="halfAlpha" allowBlank="1" showInputMessage="1" showErrorMessage="1" error="リストから選択してください" sqref="O222" xr:uid="{AAB4A591-9595-48FC-BDF4-3F94D29F6FA8}">
      <formula1>"○,　"</formula1>
    </dataValidation>
    <dataValidation type="list" imeMode="halfAlpha" allowBlank="1" showInputMessage="1" showErrorMessage="1" error="リストから選択してください" sqref="O223" xr:uid="{46E4B2C4-F99C-450C-BB56-68E5CA298D03}">
      <formula1>"○,　"</formula1>
    </dataValidation>
    <dataValidation type="list" imeMode="halfAlpha" allowBlank="1" showInputMessage="1" showErrorMessage="1" error="リストから選択してください" sqref="O224" xr:uid="{C44A368A-B6F1-4DF4-A0F8-42C5CD635E6F}">
      <formula1>"○,　"</formula1>
    </dataValidation>
    <dataValidation type="list" imeMode="halfAlpha" allowBlank="1" showInputMessage="1" showErrorMessage="1" error="リストから選択してください" sqref="O225" xr:uid="{47EED15A-0292-4193-A7FA-1EC7EAD52AB3}">
      <formula1>"○,　"</formula1>
    </dataValidation>
    <dataValidation type="list" imeMode="halfAlpha" allowBlank="1" showInputMessage="1" showErrorMessage="1" error="リストから選択してください" sqref="O226" xr:uid="{7037BA7E-4730-4CFD-B804-4D64F14768AE}">
      <formula1>"○,　"</formula1>
    </dataValidation>
    <dataValidation type="list" imeMode="halfAlpha" allowBlank="1" showInputMessage="1" showErrorMessage="1" error="リストから選択してください" sqref="O227" xr:uid="{5580574A-7091-4A95-8173-C95F298E184C}">
      <formula1>"○,　"</formula1>
    </dataValidation>
    <dataValidation type="list" imeMode="halfAlpha" allowBlank="1" showInputMessage="1" showErrorMessage="1" error="リストから選択してください" sqref="O228" xr:uid="{F8B1C9F0-8F11-43D4-9C23-0A26E397E760}">
      <formula1>"○,　"</formula1>
    </dataValidation>
    <dataValidation type="list" imeMode="halfAlpha" allowBlank="1" showInputMessage="1" showErrorMessage="1" error="リストから選択してください" sqref="O229" xr:uid="{EF8BF955-A146-456E-BED4-4071343C6019}">
      <formula1>"○,　"</formula1>
    </dataValidation>
    <dataValidation type="list" imeMode="halfAlpha" allowBlank="1" showInputMessage="1" showErrorMessage="1" error="リストから選択してください" sqref="O230" xr:uid="{1F9C207C-282B-493F-A182-CF9BC305CFDE}">
      <formula1>"○,　"</formula1>
    </dataValidation>
    <dataValidation type="list" imeMode="halfAlpha" allowBlank="1" showInputMessage="1" showErrorMessage="1" error="リストから選択してください" sqref="O231" xr:uid="{8596F936-8F59-403D-B257-69AD83BBBE6C}">
      <formula1>"○,　"</formula1>
    </dataValidation>
    <dataValidation type="list" imeMode="halfAlpha" allowBlank="1" showInputMessage="1" showErrorMessage="1" error="リストから選択してください" sqref="O232" xr:uid="{06B4DE49-63A4-4087-B2E2-53F28573281E}">
      <formula1>"○,　"</formula1>
    </dataValidation>
    <dataValidation type="list" imeMode="halfAlpha" allowBlank="1" showInputMessage="1" showErrorMessage="1" error="リストから選択してください" sqref="O233" xr:uid="{5279001F-F761-48D7-8A75-D29A97C673D2}">
      <formula1>"○,　"</formula1>
    </dataValidation>
    <dataValidation type="list" imeMode="halfAlpha" allowBlank="1" showInputMessage="1" showErrorMessage="1" error="リストから選択してください" sqref="O234" xr:uid="{84C559D7-AF91-4BF8-A4B9-87B05B1F5755}">
      <formula1>"○,　"</formula1>
    </dataValidation>
    <dataValidation type="list" imeMode="halfAlpha" allowBlank="1" showInputMessage="1" showErrorMessage="1" error="リストから選択してください" sqref="O235" xr:uid="{52D2E352-961E-4607-B2C1-75DE68403D8C}">
      <formula1>"○,　"</formula1>
    </dataValidation>
    <dataValidation type="list" imeMode="halfAlpha" allowBlank="1" showInputMessage="1" showErrorMessage="1" error="リストから選択してください" sqref="O236" xr:uid="{CA24A932-061F-44F8-BB5C-96DA819609E0}">
      <formula1>"○,　"</formula1>
    </dataValidation>
    <dataValidation type="list" imeMode="halfAlpha" allowBlank="1" showInputMessage="1" showErrorMessage="1" error="リストから選択してください" sqref="O237" xr:uid="{E54483A5-0194-453A-8135-86ABBBF66DA1}">
      <formula1>"○,　"</formula1>
    </dataValidation>
    <dataValidation type="list" imeMode="halfAlpha" allowBlank="1" showInputMessage="1" showErrorMessage="1" error="リストから選択してください" sqref="O238" xr:uid="{5EF5737D-8E45-496F-8B2B-0FBC7BAA1103}">
      <formula1>"○,　"</formula1>
    </dataValidation>
    <dataValidation type="list" imeMode="halfAlpha" allowBlank="1" showInputMessage="1" showErrorMessage="1" error="リストから選択してください" sqref="O239" xr:uid="{C460A07A-39FD-46FE-8BF5-F5B62F3018E4}">
      <formula1>"○,　"</formula1>
    </dataValidation>
    <dataValidation type="list" imeMode="halfAlpha" allowBlank="1" showInputMessage="1" showErrorMessage="1" error="リストから選択してください" sqref="O240" xr:uid="{DF9B0862-8364-4BF0-A17F-A85506A77AA0}">
      <formula1>"○,　"</formula1>
    </dataValidation>
    <dataValidation type="list" imeMode="halfAlpha" allowBlank="1" showInputMessage="1" showErrorMessage="1" error="リストから選択してください" sqref="O241" xr:uid="{B865F15E-49D9-4F92-B869-FD70FD5C94F5}">
      <formula1>"○,　"</formula1>
    </dataValidation>
    <dataValidation type="list" imeMode="halfAlpha" allowBlank="1" showInputMessage="1" showErrorMessage="1" error="リストから選択してください" sqref="O242" xr:uid="{820CD175-79BE-4360-B63E-575E300A12CE}">
      <formula1>"○,　"</formula1>
    </dataValidation>
    <dataValidation type="list" imeMode="halfAlpha" allowBlank="1" showInputMessage="1" showErrorMessage="1" error="リストから選択してください" sqref="O243" xr:uid="{64FCF458-400A-4DA2-B1E4-28C46B1F969F}">
      <formula1>"○,　"</formula1>
    </dataValidation>
    <dataValidation type="list" imeMode="halfAlpha" allowBlank="1" showInputMessage="1" showErrorMessage="1" error="リストから選択してください" sqref="O244" xr:uid="{49477800-850A-48AB-9673-A1AAA5B9DC04}">
      <formula1>"○,　"</formula1>
    </dataValidation>
    <dataValidation type="list" imeMode="halfAlpha" allowBlank="1" showInputMessage="1" showErrorMessage="1" error="リストから選択してください" sqref="O245" xr:uid="{F9B0A4C5-5D90-4E2A-A91C-C87F2DA1199D}">
      <formula1>"○,　"</formula1>
    </dataValidation>
    <dataValidation type="list" imeMode="halfAlpha" allowBlank="1" showInputMessage="1" showErrorMessage="1" error="リストから選択してください" sqref="O246" xr:uid="{446B0A91-44BE-4C85-9280-DDD2B5690809}">
      <formula1>"○,　"</formula1>
    </dataValidation>
    <dataValidation type="list" imeMode="halfAlpha" allowBlank="1" showInputMessage="1" showErrorMessage="1" error="リストから選択してください" sqref="O247" xr:uid="{7D84D8D4-4963-4621-B129-8517546CFF21}">
      <formula1>"○,　"</formula1>
    </dataValidation>
    <dataValidation type="list" imeMode="halfAlpha" allowBlank="1" showInputMessage="1" showErrorMessage="1" error="リストから選択してください" sqref="O248" xr:uid="{69FFD715-66E2-4461-855A-C2B7222B0FC2}">
      <formula1>"○,　"</formula1>
    </dataValidation>
    <dataValidation type="list" imeMode="halfAlpha" allowBlank="1" showInputMessage="1" showErrorMessage="1" error="リストから選択してください" sqref="O249" xr:uid="{B49AEFC1-8F9B-44AB-90D9-9CA3E194F93C}">
      <formula1>"○,　"</formula1>
    </dataValidation>
    <dataValidation type="list" imeMode="halfAlpha" allowBlank="1" showInputMessage="1" showErrorMessage="1" error="リストから選択してください" sqref="O250" xr:uid="{083890CA-6662-4514-A6E9-EF7443C5F35A}">
      <formula1>"○,　"</formula1>
    </dataValidation>
    <dataValidation type="list" imeMode="halfAlpha" allowBlank="1" showInputMessage="1" showErrorMessage="1" error="リストから選択してください" sqref="O251" xr:uid="{B3FD8EAD-8013-4D8C-ADBA-B5C7C025578A}">
      <formula1>"○,　"</formula1>
    </dataValidation>
    <dataValidation type="list" imeMode="halfAlpha" allowBlank="1" showInputMessage="1" showErrorMessage="1" error="リストから選択してください" sqref="O252" xr:uid="{0F2DCEEF-CE60-4C0C-B4A6-E3F3C5494EAD}">
      <formula1>"○,　"</formula1>
    </dataValidation>
    <dataValidation type="list" imeMode="halfAlpha" allowBlank="1" showInputMessage="1" showErrorMessage="1" error="リストから選択してください" sqref="O253" xr:uid="{EF23B713-5E31-4ADB-B8FE-996EE3DECF2E}">
      <formula1>"○,　"</formula1>
    </dataValidation>
    <dataValidation type="list" imeMode="halfAlpha" allowBlank="1" showInputMessage="1" showErrorMessage="1" error="リストから選択してください" sqref="O254" xr:uid="{3FCDB9CF-7EF1-40F8-9001-E6996D7F6254}">
      <formula1>"○,　"</formula1>
    </dataValidation>
    <dataValidation type="list" imeMode="halfAlpha" allowBlank="1" showInputMessage="1" showErrorMessage="1" error="リストから選択してください" sqref="O255" xr:uid="{CB591442-9682-425D-8B5C-E067E8583E84}">
      <formula1>"○,　"</formula1>
    </dataValidation>
    <dataValidation type="list" imeMode="halfAlpha" allowBlank="1" showInputMessage="1" showErrorMessage="1" error="リストから選択してください" sqref="O256" xr:uid="{0FFC9D4A-DE8B-4445-A9A3-BDF8E8C8C3B4}">
      <formula1>"○,　"</formula1>
    </dataValidation>
    <dataValidation type="list" imeMode="halfAlpha" allowBlank="1" showInputMessage="1" showErrorMessage="1" error="リストから選択してください" sqref="O257" xr:uid="{823AF2F8-C1B2-4CF2-84E3-1A2A906A08E3}">
      <formula1>"○,　"</formula1>
    </dataValidation>
    <dataValidation type="list" imeMode="halfAlpha" allowBlank="1" showInputMessage="1" showErrorMessage="1" error="リストから選択してください" sqref="O258" xr:uid="{8A7C9C99-56B8-47C3-A93C-007161846E21}">
      <formula1>"○,　"</formula1>
    </dataValidation>
    <dataValidation type="list" imeMode="halfAlpha" allowBlank="1" showInputMessage="1" showErrorMessage="1" error="リストから選択してください" sqref="O259" xr:uid="{4CC70068-9707-42C4-9041-E620FA0B12C0}">
      <formula1>"○,　"</formula1>
    </dataValidation>
    <dataValidation type="list" imeMode="halfAlpha" allowBlank="1" showInputMessage="1" showErrorMessage="1" error="リストから選択してください" sqref="O260" xr:uid="{54B0C9A2-BB57-4D75-93C7-9C952F5961EF}">
      <formula1>"○,　"</formula1>
    </dataValidation>
    <dataValidation type="list" imeMode="halfAlpha" allowBlank="1" showInputMessage="1" showErrorMessage="1" error="リストから選択してください" sqref="O261" xr:uid="{8F3002A2-D42D-4B11-A88C-F59080833FF4}">
      <formula1>"○,　"</formula1>
    </dataValidation>
    <dataValidation type="list" imeMode="halfAlpha" allowBlank="1" showInputMessage="1" showErrorMessage="1" error="リストから選択してください" sqref="O262" xr:uid="{09FC27B5-C79B-4C6E-8DE6-9FF1D93E6BC3}">
      <formula1>"○,　"</formula1>
    </dataValidation>
    <dataValidation type="list" imeMode="halfAlpha" allowBlank="1" showInputMessage="1" showErrorMessage="1" error="リストから選択してください" sqref="O263" xr:uid="{8B2C12F3-7861-4C17-B79F-64C7B710DEDA}">
      <formula1>"○,　"</formula1>
    </dataValidation>
    <dataValidation type="list" imeMode="halfAlpha" allowBlank="1" showInputMessage="1" showErrorMessage="1" error="リストから選択してください" sqref="O264" xr:uid="{45036F43-0E1B-436F-8AC8-886B5F2A6B6C}">
      <formula1>"○,　"</formula1>
    </dataValidation>
    <dataValidation type="list" imeMode="halfAlpha" allowBlank="1" showInputMessage="1" showErrorMessage="1" error="リストから選択してください" sqref="O265" xr:uid="{421D13A8-922C-40C5-9F2B-6BEE46BBA042}">
      <formula1>"○,　"</formula1>
    </dataValidation>
    <dataValidation type="list" imeMode="halfAlpha" allowBlank="1" showInputMessage="1" showErrorMessage="1" error="リストから選択してください" sqref="O266" xr:uid="{AC6407E2-0344-47BE-A513-CE001393804B}">
      <formula1>"○,　"</formula1>
    </dataValidation>
    <dataValidation type="list" imeMode="halfAlpha" allowBlank="1" showInputMessage="1" showErrorMessage="1" error="リストから選択してください" sqref="O267" xr:uid="{AD900C6B-B887-498D-92FE-B5BC46BF7B6E}">
      <formula1>"○,　"</formula1>
    </dataValidation>
    <dataValidation type="list" imeMode="halfAlpha" allowBlank="1" showInputMessage="1" showErrorMessage="1" error="リストから選択してください" sqref="O268" xr:uid="{4F864DA9-0974-4559-94DD-D6C6CB7288ED}">
      <formula1>"○,　"</formula1>
    </dataValidation>
    <dataValidation type="list" imeMode="halfAlpha" allowBlank="1" showInputMessage="1" showErrorMessage="1" error="リストから選択してください" sqref="O269" xr:uid="{6F89CCB9-5D76-4657-9E36-106311182747}">
      <formula1>"○,　"</formula1>
    </dataValidation>
    <dataValidation type="list" imeMode="halfAlpha" allowBlank="1" showInputMessage="1" showErrorMessage="1" error="リストから選択してください" sqref="O270" xr:uid="{44994339-7DB6-45C1-8109-1E9CDEBFCFB7}">
      <formula1>"○,　"</formula1>
    </dataValidation>
    <dataValidation type="list" imeMode="halfAlpha" allowBlank="1" showInputMessage="1" showErrorMessage="1" error="リストから選択してください" sqref="O271" xr:uid="{88990A0C-61C8-46C2-B3E1-5E60292225DE}">
      <formula1>"○,　"</formula1>
    </dataValidation>
    <dataValidation type="list" imeMode="halfAlpha" allowBlank="1" showInputMessage="1" showErrorMessage="1" error="リストから選択してください" sqref="O272" xr:uid="{6ACCCC50-F475-4BCC-BCCA-8542984E6BC3}">
      <formula1>"○,　"</formula1>
    </dataValidation>
    <dataValidation type="list" imeMode="halfAlpha" allowBlank="1" showInputMessage="1" showErrorMessage="1" error="リストから選択してください" sqref="O273" xr:uid="{A73BAFFB-D14A-4369-961A-A32B686B910C}">
      <formula1>"○,　"</formula1>
    </dataValidation>
    <dataValidation type="list" imeMode="halfAlpha" allowBlank="1" showInputMessage="1" showErrorMessage="1" error="リストから選択してください" sqref="O274" xr:uid="{6C57B04B-3279-4735-B19F-E324941BA9AE}">
      <formula1>"○,　"</formula1>
    </dataValidation>
    <dataValidation type="list" imeMode="halfAlpha" allowBlank="1" showInputMessage="1" showErrorMessage="1" error="リストから選択してください" sqref="O275" xr:uid="{F977749E-C7FB-43DC-9FFB-1CC812881A21}">
      <formula1>"○,　"</formula1>
    </dataValidation>
    <dataValidation type="list" imeMode="halfAlpha" allowBlank="1" showInputMessage="1" showErrorMessage="1" error="リストから選択してください" sqref="O276" xr:uid="{3BAAEAB1-5AC6-4D0A-802E-189311DB674D}">
      <formula1>"○,　"</formula1>
    </dataValidation>
    <dataValidation type="list" imeMode="halfAlpha" allowBlank="1" showInputMessage="1" showErrorMessage="1" error="リストから選択してください" sqref="O277" xr:uid="{57BA0595-56ED-4CB8-89F0-38F8845A512A}">
      <formula1>"○,　"</formula1>
    </dataValidation>
    <dataValidation type="list" imeMode="halfAlpha" allowBlank="1" showInputMessage="1" showErrorMessage="1" error="リストから選択してください" sqref="O278" xr:uid="{0DE154EF-BBB4-479C-92D6-5D98401E4D98}">
      <formula1>"○,　"</formula1>
    </dataValidation>
    <dataValidation type="list" imeMode="halfAlpha" allowBlank="1" showInputMessage="1" showErrorMessage="1" error="リストから選択してください" sqref="O279" xr:uid="{DED0D8BC-428F-4C54-9E07-88A0060B6DC8}">
      <formula1>"○,　"</formula1>
    </dataValidation>
    <dataValidation type="list" imeMode="halfAlpha" allowBlank="1" showInputMessage="1" showErrorMessage="1" error="リストから選択してください" sqref="O280" xr:uid="{EE7AF547-4890-4295-8DC5-C0731E6FF165}">
      <formula1>"○,　"</formula1>
    </dataValidation>
    <dataValidation type="list" imeMode="halfAlpha" allowBlank="1" showInputMessage="1" showErrorMessage="1" error="リストから選択してください" sqref="O281" xr:uid="{5829E71A-E82B-429B-A64F-E788A3325A2C}">
      <formula1>"○,　"</formula1>
    </dataValidation>
    <dataValidation type="list" imeMode="halfAlpha" allowBlank="1" showInputMessage="1" showErrorMessage="1" error="リストから選択してください" sqref="O282" xr:uid="{4A5AE01B-AFEF-4579-9AF7-4F5896C7341C}">
      <formula1>"○,　"</formula1>
    </dataValidation>
    <dataValidation type="list" imeMode="halfAlpha" allowBlank="1" showInputMessage="1" showErrorMessage="1" error="リストから選択してください" sqref="O283" xr:uid="{4CE13637-4D33-44F5-AEAF-0581D1C8FC41}">
      <formula1>"○,　"</formula1>
    </dataValidation>
    <dataValidation type="list" imeMode="halfAlpha" allowBlank="1" showInputMessage="1" showErrorMessage="1" error="リストから選択してください" sqref="O284" xr:uid="{CFC952C4-116D-4366-B4CA-8776CF08E9AC}">
      <formula1>"○,　"</formula1>
    </dataValidation>
    <dataValidation type="list" imeMode="halfAlpha" allowBlank="1" showInputMessage="1" showErrorMessage="1" error="リストから選択してください" sqref="O285" xr:uid="{DFE2F10C-8BB3-4AFF-99C9-9F92A8F59899}">
      <formula1>"○,　"</formula1>
    </dataValidation>
    <dataValidation type="list" imeMode="halfAlpha" allowBlank="1" showInputMessage="1" showErrorMessage="1" error="リストから選択してください" sqref="O286" xr:uid="{B09FC463-E50F-4FB5-8DEB-038868707DD1}">
      <formula1>"○,　"</formula1>
    </dataValidation>
    <dataValidation type="list" imeMode="halfAlpha" allowBlank="1" showInputMessage="1" showErrorMessage="1" error="リストから選択してください" sqref="O287" xr:uid="{03906D4B-DFFB-4963-BDE7-E7EA88505C5E}">
      <formula1>"○,　"</formula1>
    </dataValidation>
    <dataValidation type="list" imeMode="halfAlpha" allowBlank="1" showInputMessage="1" showErrorMessage="1" error="リストから選択してください" sqref="O288" xr:uid="{BF18993A-88E0-41E5-9CAA-98576105CB6F}">
      <formula1>"○,　"</formula1>
    </dataValidation>
    <dataValidation type="list" imeMode="halfAlpha" allowBlank="1" showInputMessage="1" showErrorMessage="1" error="リストから選択してください" sqref="O289" xr:uid="{08A3E5B2-DAEF-4143-B985-E26F46D587DE}">
      <formula1>"○,　"</formula1>
    </dataValidation>
    <dataValidation type="list" imeMode="halfAlpha" allowBlank="1" showInputMessage="1" showErrorMessage="1" error="リストから選択してください" sqref="O290" xr:uid="{B44EE5BF-3EF1-4909-9F8C-88334D730D3B}">
      <formula1>"○,　"</formula1>
    </dataValidation>
    <dataValidation type="list" imeMode="halfAlpha" allowBlank="1" showInputMessage="1" showErrorMessage="1" error="リストから選択してください" sqref="O291" xr:uid="{9379F28F-C472-4083-ADA4-3407D230C771}">
      <formula1>"○,　"</formula1>
    </dataValidation>
    <dataValidation type="list" imeMode="halfAlpha" allowBlank="1" showInputMessage="1" showErrorMessage="1" error="リストから選択してください" sqref="O292" xr:uid="{BCA5E3D9-F266-47D8-96C8-E9C8B6329359}">
      <formula1>"○,　"</formula1>
    </dataValidation>
    <dataValidation type="list" imeMode="halfAlpha" allowBlank="1" showInputMessage="1" showErrorMessage="1" error="リストから選択してください" sqref="O293" xr:uid="{9ED2909C-C563-40B4-9EC2-E403BE17B34F}">
      <formula1>"○,　"</formula1>
    </dataValidation>
    <dataValidation type="list" imeMode="halfAlpha" allowBlank="1" showInputMessage="1" showErrorMessage="1" error="リストから選択してください" sqref="O294" xr:uid="{F2DF8978-D1B4-49F9-A67D-FDB77BCA7756}">
      <formula1>"○,　"</formula1>
    </dataValidation>
    <dataValidation type="list" imeMode="halfAlpha" allowBlank="1" showInputMessage="1" showErrorMessage="1" error="リストから選択してください" sqref="O295" xr:uid="{DCCF551C-47F1-44E9-ACA3-819BA1EB8950}">
      <formula1>"○,　"</formula1>
    </dataValidation>
    <dataValidation type="list" imeMode="halfAlpha" allowBlank="1" showInputMessage="1" showErrorMessage="1" error="リストから選択してください" sqref="O296" xr:uid="{EC049D93-12D3-46D2-9C1D-B6A8A5F89E78}">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24"/>
  <sheetViews>
    <sheetView zoomScaleNormal="100" workbookViewId="0"/>
  </sheetViews>
  <sheetFormatPr defaultRowHeight="13.5" x14ac:dyDescent="0.15"/>
  <cols>
    <col min="1" max="16384" width="9" style="80"/>
  </cols>
  <sheetData>
    <row r="1" spans="1:1" x14ac:dyDescent="0.15">
      <c r="A1" s="8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0" t="str">
        <f>"@神奈川県@和歌山県@鹿児島県@"</f>
        <v>@神奈川県@和歌山県@鹿児島県@</v>
      </c>
    </row>
    <row r="3" spans="1:1" x14ac:dyDescent="0.15">
      <c r="A3" s="80" t="s">
        <v>60</v>
      </c>
    </row>
    <row r="4" spans="1:1" x14ac:dyDescent="0.15">
      <c r="A4" s="80" t="s">
        <v>61</v>
      </c>
    </row>
    <row r="6" spans="1:1" x14ac:dyDescent="0.15">
      <c r="A6" s="80" t="s">
        <v>81</v>
      </c>
    </row>
    <row r="7" spans="1:1" x14ac:dyDescent="0.15">
      <c r="A7" s="80" t="s">
        <v>82</v>
      </c>
    </row>
    <row r="8" spans="1:1" x14ac:dyDescent="0.15">
      <c r="A8" s="80" t="s">
        <v>83</v>
      </c>
    </row>
    <row r="9" spans="1:1" x14ac:dyDescent="0.15">
      <c r="A9" s="80" t="s">
        <v>84</v>
      </c>
    </row>
    <row r="10" spans="1:1" x14ac:dyDescent="0.15">
      <c r="A10" s="80" t="s">
        <v>85</v>
      </c>
    </row>
    <row r="11" spans="1:1" x14ac:dyDescent="0.15">
      <c r="A11" s="80" t="s">
        <v>86</v>
      </c>
    </row>
    <row r="12" spans="1:1" x14ac:dyDescent="0.15">
      <c r="A12" s="80" t="s">
        <v>87</v>
      </c>
    </row>
    <row r="13" spans="1:1" x14ac:dyDescent="0.15">
      <c r="A13" s="80" t="s">
        <v>88</v>
      </c>
    </row>
    <row r="14" spans="1:1" x14ac:dyDescent="0.15">
      <c r="A14" s="80" t="s">
        <v>89</v>
      </c>
    </row>
    <row r="15" spans="1:1" x14ac:dyDescent="0.15">
      <c r="A15" s="80" t="s">
        <v>90</v>
      </c>
    </row>
    <row r="16" spans="1:1" x14ac:dyDescent="0.15">
      <c r="A16" s="80" t="s">
        <v>91</v>
      </c>
    </row>
    <row r="17" spans="1:1" x14ac:dyDescent="0.15">
      <c r="A17" s="80" t="s">
        <v>92</v>
      </c>
    </row>
    <row r="18" spans="1:1" x14ac:dyDescent="0.15">
      <c r="A18" s="80" t="s">
        <v>93</v>
      </c>
    </row>
    <row r="19" spans="1:1" x14ac:dyDescent="0.15">
      <c r="A19" s="80" t="s">
        <v>94</v>
      </c>
    </row>
    <row r="20" spans="1:1" x14ac:dyDescent="0.15">
      <c r="A20" s="80" t="s">
        <v>95</v>
      </c>
    </row>
    <row r="21" spans="1:1" x14ac:dyDescent="0.15">
      <c r="A21" s="80" t="s">
        <v>96</v>
      </c>
    </row>
    <row r="22" spans="1:1" x14ac:dyDescent="0.15">
      <c r="A22" s="80" t="s">
        <v>97</v>
      </c>
    </row>
    <row r="23" spans="1:1" x14ac:dyDescent="0.15">
      <c r="A23" s="80" t="s">
        <v>98</v>
      </c>
    </row>
    <row r="24" spans="1:1" x14ac:dyDescent="0.15">
      <c r="A24" s="80" t="s">
        <v>99</v>
      </c>
    </row>
  </sheetData>
  <sheetProtection algorithmName="SHA-512" hashValue="JyEktELRmBEpQfjHLbo+4mPzGH3Jc1cGLnQsOJwokdh7ioccMsYOjMS7cTWdfcyAGC48qFd7DFNyzJkbu/VFWQ==" saltValue="b33hssE9yfUvYu4IHeTq3w=="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大分類</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2025-12-04T00:41:29Z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